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quiroz\Desktop\PLAN DE ACCION T\"/>
    </mc:Choice>
  </mc:AlternateContent>
  <bookViews>
    <workbookView xWindow="0" yWindow="0" windowWidth="7950" windowHeight="5325" tabRatio="789" firstSheet="6" activeTab="14"/>
  </bookViews>
  <sheets>
    <sheet name="1-INFRAEST" sheetId="1" r:id="rId1"/>
    <sheet name="2-SALUD" sheetId="2" r:id="rId2"/>
    <sheet name="3-INDEC" sheetId="3" r:id="rId3"/>
    <sheet name="4-COMUNICACIONES" sheetId="4" r:id="rId4"/>
    <sheet name="5-PLANEACION" sheetId="5" r:id="rId5"/>
    <sheet name="6-HACIENDA" sheetId="6" r:id="rId6"/>
    <sheet name="7-SERV ADM" sheetId="7" r:id="rId7"/>
    <sheet name="8-MOVILIDAD" sheetId="8" r:id="rId8"/>
    <sheet name="9-CI" sheetId="17" r:id="rId9"/>
    <sheet name="10-EDUCACION" sheetId="16" r:id="rId10"/>
    <sheet name="11-MUJER" sheetId="18" r:id="rId11"/>
    <sheet name="12-SEGURIDAD" sheetId="19" r:id="rId12"/>
    <sheet name="13-DESARROLLO" sheetId="20" r:id="rId13"/>
    <sheet name="14-E.S.P" sheetId="21" r:id="rId14"/>
    <sheet name="15-CULTURA" sheetId="22" r:id="rId15"/>
  </sheets>
  <externalReferences>
    <externalReference r:id="rId16"/>
    <externalReference r:id="rId17"/>
  </externalReferences>
  <definedNames>
    <definedName name="_xlnm._FilterDatabase" localSheetId="9" hidden="1">'10-EDUCACION'!$A$8:$AU$37</definedName>
    <definedName name="_xlnm._FilterDatabase" localSheetId="10" hidden="1">'11-MUJER'!$A$7:$AI$31</definedName>
    <definedName name="_xlnm._FilterDatabase" localSheetId="11" hidden="1">'12-SEGURIDAD'!$A$8:$AJ$27</definedName>
    <definedName name="_xlnm._FilterDatabase" localSheetId="12" hidden="1">'13-DESARROLLO'!$A$8:$AJ$40</definedName>
    <definedName name="_xlnm._FilterDatabase" localSheetId="14" hidden="1">'15-CULTURA'!$A$8:$AJ$32</definedName>
    <definedName name="_xlnm._FilterDatabase" localSheetId="0" hidden="1">'1-INFRAEST'!$A$8:$AJ$33</definedName>
    <definedName name="_xlnm._FilterDatabase" localSheetId="1" hidden="1">'2-SALUD'!$A$8:$AJ$50</definedName>
    <definedName name="_xlnm._FilterDatabase" localSheetId="2" hidden="1">'3-INDEC'!$A$8:$AJ$8</definedName>
    <definedName name="_xlnm._FilterDatabase" localSheetId="3" hidden="1">'4-COMUNICACIONES'!$A$8:$AJ$20</definedName>
    <definedName name="_xlnm._FilterDatabase" localSheetId="4" hidden="1">'5-PLANEACION'!$A$8:$AJ$32</definedName>
    <definedName name="_xlnm._FilterDatabase" localSheetId="5" hidden="1">'6-HACIENDA'!$A$8:$AJ$13</definedName>
    <definedName name="_xlnm._FilterDatabase" localSheetId="6" hidden="1">'7-SERV ADM'!$A$12:$AJ$21</definedName>
    <definedName name="_xlnm._FilterDatabase" localSheetId="7" hidden="1">'8-MOVILIDAD'!$A$8:$AJ$21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0" i="2" l="1"/>
  <c r="AH13" i="8" l="1"/>
  <c r="AI22" i="3" l="1"/>
  <c r="AI21" i="3"/>
  <c r="AI15" i="3"/>
  <c r="AI12" i="3"/>
  <c r="AI9" i="3"/>
  <c r="AI9" i="16" l="1"/>
  <c r="AA16" i="18" l="1"/>
  <c r="W17" i="19" l="1"/>
  <c r="W16" i="19"/>
  <c r="AC16" i="18"/>
  <c r="AB16" i="18"/>
  <c r="W16" i="18"/>
  <c r="AG33" i="16"/>
  <c r="AG34" i="16"/>
  <c r="AE13" i="6" l="1"/>
  <c r="U24" i="6"/>
  <c r="U22" i="6"/>
  <c r="U23" i="6"/>
</calcChain>
</file>

<file path=xl/sharedStrings.xml><?xml version="1.0" encoding="utf-8"?>
<sst xmlns="http://schemas.openxmlformats.org/spreadsheetml/2006/main" count="5074" uniqueCount="1090">
  <si>
    <t>PLAN DE ACCIÓN</t>
  </si>
  <si>
    <t>Código: F-DE-03</t>
  </si>
  <si>
    <t>Versión: 04</t>
  </si>
  <si>
    <t>Proceso: E-DE-01</t>
  </si>
  <si>
    <t>Fecha actualización: 06/01/2022</t>
  </si>
  <si>
    <t xml:space="preserve">PLAN DE DESARROLLO: </t>
  </si>
  <si>
    <t>Caldas Territorio Transformador 2020-2023</t>
  </si>
  <si>
    <t xml:space="preserve">Vigencia: </t>
  </si>
  <si>
    <t xml:space="preserve">Secretaría de Despacho / Ente descentralizado / Oficina: </t>
  </si>
  <si>
    <t>Infraestructura Física</t>
  </si>
  <si>
    <t xml:space="preserve">Nombres completos del responsable: </t>
  </si>
  <si>
    <t xml:space="preserve">Fecha de elaboración: </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</si>
  <si>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</si>
  <si>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</si>
  <si>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</si>
  <si>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</si>
  <si>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</si>
  <si>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</si>
  <si>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</si>
  <si>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</si>
  <si>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</si>
  <si>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</si>
  <si>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</si>
  <si>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</si>
  <si>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</si>
  <si>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</si>
  <si>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</si>
  <si>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</si>
  <si>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</si>
  <si>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</si>
  <si>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</si>
  <si>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</si>
  <si>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</si>
  <si>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</si>
  <si>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PROGRAMACION 
TRIMESTRE I</t>
  </si>
  <si>
    <t>PROGRAMACION 
TRIMESTRE II</t>
  </si>
  <si>
    <t>PROGRAMACION 
TRIMESTRE III</t>
  </si>
  <si>
    <t>PROGRAMACION 
TRIMESTRE IV</t>
  </si>
  <si>
    <t>% AVANCE ANUAL ACTIVIDAD</t>
  </si>
  <si>
    <t>% AVANCE ANUAL ACTIVIDAD MAX 100%</t>
  </si>
  <si>
    <t xml:space="preserve">TOTAL PROGRAMADO AÑO </t>
  </si>
  <si>
    <t>RUBRO</t>
  </si>
  <si>
    <t>FUENTE DE FINANCIACIÓN</t>
  </si>
  <si>
    <t xml:space="preserve">VALOR TOTAL
EJECUTADO </t>
  </si>
  <si>
    <t>Equidad e inclusión para la transformación social</t>
  </si>
  <si>
    <t>19</t>
  </si>
  <si>
    <t>Educación para transformar vidas</t>
  </si>
  <si>
    <t>194</t>
  </si>
  <si>
    <t>Acceso y cobertura educativa</t>
  </si>
  <si>
    <t>Acciones de Construcción y ampliación de la infraestructura física educativa del Municipio de Caldas</t>
  </si>
  <si>
    <t xml:space="preserve">Número </t>
  </si>
  <si>
    <t xml:space="preserve">Acumulado </t>
  </si>
  <si>
    <t>Secretaría de Infraestructura Física</t>
  </si>
  <si>
    <t>Acciones de Mantenimiento, mejoramiento y modernización a la infraestructura educativa del Municipio de Caldas</t>
  </si>
  <si>
    <t>Mantenimiento y adecuacion de Instituciones Educativas</t>
  </si>
  <si>
    <t>SGP</t>
  </si>
  <si>
    <t>111</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</si>
  <si>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</si>
  <si>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</si>
  <si>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</si>
  <si>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</si>
  <si>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</si>
  <si>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Construccion y o mejora de Escenarios deportivos en el Municipio de Caldas</t>
  </si>
  <si>
    <t>112</t>
  </si>
  <si>
    <t>Apropiación cultural y artística para la transformación humana y social de Caldas.</t>
  </si>
  <si>
    <t>1122</t>
  </si>
  <si>
    <t>Arte y cultura con calidad</t>
  </si>
  <si>
    <t>Aprovechamiento apropiación cultural y artística para la transformación humana y social de Caldas</t>
  </si>
  <si>
    <t>Intervenciones de preservación de los bienes de interés patrimonial, muebles e inmuebles públicos, realizadas</t>
  </si>
  <si>
    <t>1123</t>
  </si>
  <si>
    <t>Infraestructura y equipamiento cultural</t>
  </si>
  <si>
    <t xml:space="preserve">Acciones para el mejoramiento y modernización física y tecnológica de la infraestructura Cultural del Municipio </t>
  </si>
  <si>
    <t>Adecuacion de escuela de Musica</t>
  </si>
  <si>
    <t>Adecuacion y Mantenimiento Casa de La Cultura</t>
  </si>
  <si>
    <t>Transformación para la productividad y el emprendimiento</t>
  </si>
  <si>
    <t>23</t>
  </si>
  <si>
    <t>Apoyo al sector comercio</t>
  </si>
  <si>
    <t>231</t>
  </si>
  <si>
    <t>Fortalecimiento empresarial y productivo de Caldas</t>
  </si>
  <si>
    <t>Adecuación y fortalecimiento institucional de Caldas</t>
  </si>
  <si>
    <t>Hábitat al servicio de la transformación sostenible del territorio</t>
  </si>
  <si>
    <t>31</t>
  </si>
  <si>
    <t>Hábitat y desarrollo sostenible</t>
  </si>
  <si>
    <t>Construcción de hábitat y vivienda saludable y sostenible de Caldas</t>
  </si>
  <si>
    <t xml:space="preserve">Porcentaje </t>
  </si>
  <si>
    <t xml:space="preserve">No Acumulado </t>
  </si>
  <si>
    <t>312</t>
  </si>
  <si>
    <t xml:space="preserve">Mejoramiento integral del hábitat y entornos saludables </t>
  </si>
  <si>
    <t xml:space="preserve">Acciones para mejorar las condiciones físicas y sociales de vivienda, entornos y asentamientos precarios a través de la implementación de políticas para el mejoramiento de barrios </t>
  </si>
  <si>
    <t>Construccion de Mejoramientos de Vivienda</t>
  </si>
  <si>
    <t>32</t>
  </si>
  <si>
    <t>Medio ambiente y sostenibilidad</t>
  </si>
  <si>
    <t>321</t>
  </si>
  <si>
    <t xml:space="preserve">Mitigación y adaptación al cambio climático </t>
  </si>
  <si>
    <t>Prevención al cambio climático en el municipio de Caldas</t>
  </si>
  <si>
    <t>33</t>
  </si>
  <si>
    <t xml:space="preserve"> Gestión del riesgo</t>
  </si>
  <si>
    <t>332</t>
  </si>
  <si>
    <t xml:space="preserve">Reducción del riesgo </t>
  </si>
  <si>
    <t>Acciones para fortalecer el fondo territorial de gestión del riesgo y definir sus recursos e igualmente diseñar numeroa estrategia de protección financiera en caso de desastres.</t>
  </si>
  <si>
    <t xml:space="preserve">Mantenimiento </t>
  </si>
  <si>
    <t>Seguimiento a programas y proyectos de gestion del riesgo</t>
  </si>
  <si>
    <t>Acciones para Cofinanciar y construir obras de estabilización, control y mitigación del riesgo en zonas vulnerables y zonas consideradas de alto riesgo mitigable y no mitigable en el Municipio de Caldas</t>
  </si>
  <si>
    <t>34</t>
  </si>
  <si>
    <t>Servicios públicos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</si>
  <si>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</si>
  <si>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</si>
  <si>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</si>
  <si>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</si>
  <si>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Seguimeinto a obras de acueducto</t>
  </si>
  <si>
    <t>Obras de mejoramiento en los sistemas de acueducto urbano y rural ejecutadas</t>
  </si>
  <si>
    <t xml:space="preserve">Acciones de apoyo a la ejecución de la etapa 10 del plan maestro de acueducto y alcantarillado en zona urbana </t>
  </si>
  <si>
    <t>Seguimiento a implementación de Plan maestro Etapa 10 en em municipio de Caldas</t>
  </si>
  <si>
    <t>342</t>
  </si>
  <si>
    <t xml:space="preserve">Saneamiento básico y recuperación de fuentes hídricas </t>
  </si>
  <si>
    <t>Acciones para aumentar la cobertura del sistema de alcantarillado en zona urbana y rural en el Municipio de Caldas</t>
  </si>
  <si>
    <t>Construccion de sistemas de Alcantarillado</t>
  </si>
  <si>
    <t>Acciones de saneamiento básico para reducir el Número de vertimientos directos a las fuentes hídricas en zona urbana y rural para garantizar la calidad del agua y los recursos naturales.</t>
  </si>
  <si>
    <t>Instalacion de Sistemas de Pozos Septicos</t>
  </si>
  <si>
    <t>35</t>
  </si>
  <si>
    <t>El espacio público en el municipio</t>
  </si>
  <si>
    <t>351</t>
  </si>
  <si>
    <t>Gestión permanente ante entidades del orden nacionales, departamentales y regional el Mantenimiento y mejoramiento la malla vial en jurisdicción del Municipio de Caldas</t>
  </si>
  <si>
    <t>Construcción y mejoramiento de la red vial del municipio de Caldas</t>
  </si>
  <si>
    <t>Acciones institucionales para el mejoramiento de la malla vial competencia de instancias del orden Departamental y Nacional.</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</si>
  <si>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</si>
  <si>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</si>
  <si>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</si>
  <si>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</si>
  <si>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Construccion de Proyectos de Espacio Publico</t>
  </si>
  <si>
    <t>Acciones para construir, mejorar y modernizar circuitos y corredores turísticos urbanos y rurales</t>
  </si>
  <si>
    <t>354</t>
  </si>
  <si>
    <t xml:space="preserve">Gestión de la Infraestructura física y mejoramiento integral de la malla vial urbana y rural </t>
  </si>
  <si>
    <t>Infraestructura en la malla vial urbana, rural y caminos veredales, construidos, rehabilitados y/o mantenidos</t>
  </si>
  <si>
    <t>Mejoramiento de la Red vial Municipal</t>
  </si>
  <si>
    <t>36</t>
  </si>
  <si>
    <t>Bienestar animal</t>
  </si>
  <si>
    <t>Gobernanza para la transformación de la esperanza en confianza ciudadana</t>
  </si>
  <si>
    <t>42</t>
  </si>
  <si>
    <t>Fortalecimiento Institucional</t>
  </si>
  <si>
    <t>421</t>
  </si>
  <si>
    <t xml:space="preserve">Modernización institucional y gestión de conocimiento </t>
  </si>
  <si>
    <t>Acciones de Construcción, adecuación y mejoramiento de la infraestructura física de la administración Municipal y dotación de mobiliario para el adecuado fnumerocionamiento de la Administración Municipal</t>
  </si>
  <si>
    <t>Obras de Adecuacion CAM</t>
  </si>
  <si>
    <t>44</t>
  </si>
  <si>
    <t>Justicia y seguridad</t>
  </si>
  <si>
    <t>441</t>
  </si>
  <si>
    <t>Gestión de la Seguridad ciudadana, la Convivencia, el Acceso a la Justicia y DDHH</t>
  </si>
  <si>
    <t xml:space="preserve">Acciones para la Renovación física y tecnológica del CCTV urbano y rural </t>
  </si>
  <si>
    <t>Construcción de sistemas de Acueducto</t>
  </si>
  <si>
    <t>2.3.2.01.01.001.03.16.07</t>
  </si>
  <si>
    <t>2.3.2.01.01.001.03.16.06</t>
  </si>
  <si>
    <t>2.3.2.02.008.001.02</t>
  </si>
  <si>
    <t>Mantenimiento de vias secundarias y terciarias del municipio</t>
  </si>
  <si>
    <t>2.3.2.01.01.001.03.02.01</t>
  </si>
  <si>
    <t>RP</t>
  </si>
  <si>
    <t>2.3.2.01.01.001.03.02.03</t>
  </si>
  <si>
    <t>2.3.2.01.01.001.02.07.01</t>
  </si>
  <si>
    <t>2.3.2.01.01.001.02.07.02</t>
  </si>
  <si>
    <t>2.3.2.01.01.001.03.18.01</t>
  </si>
  <si>
    <t>Seguimiento a adecuaciones Casa de la Cultura</t>
  </si>
  <si>
    <t>2.3.2.01.01.001.03.19.01</t>
  </si>
  <si>
    <t>2.3.2.01.01.001.03.19.18</t>
  </si>
  <si>
    <t>Destinación Especifica</t>
  </si>
  <si>
    <t>2.3.2.02.02.005.01</t>
  </si>
  <si>
    <t>2.3.2.01.01.001.01.01.01</t>
  </si>
  <si>
    <t>Mantenimiento de Proyectos de Espacio Publico</t>
  </si>
  <si>
    <t>2.3.2.01.01.001.03.19.20</t>
  </si>
  <si>
    <t>2.3.2.01.01.001.03.19.21</t>
  </si>
  <si>
    <t>2.3.2.02.02.008.02</t>
  </si>
  <si>
    <t>2.3.2.01.01.001.03.19.03</t>
  </si>
  <si>
    <t>2.3.2.01.01.001.03.19.19</t>
  </si>
  <si>
    <t>No acumulado</t>
  </si>
  <si>
    <t>Seguimiento a programas y proyectos de Infraestructura Educativa</t>
  </si>
  <si>
    <t>Elaboración de estudios y diseños y alternativa de solucion a puntos criticos</t>
  </si>
  <si>
    <t>Generar contrato con el cuerpo de Bomberos</t>
  </si>
  <si>
    <t>2.3.2.01.01.001.04.01</t>
  </si>
  <si>
    <t>Mantenimiento de Camaras de Seguridad</t>
  </si>
  <si>
    <t>2.3.2.01.01.003.03.02.01</t>
  </si>
  <si>
    <t>2.3.2.01.01.001.03.19.02</t>
  </si>
  <si>
    <t>Versión: 03</t>
  </si>
  <si>
    <t>Fecha actualización: 08/07/2021</t>
  </si>
  <si>
    <t>Secretaría de Salud</t>
  </si>
  <si>
    <t>Período de seguimiento:</t>
  </si>
  <si>
    <t>11</t>
  </si>
  <si>
    <t>Política orientada a las mujeres y las niñas.</t>
  </si>
  <si>
    <t>Mujeres con calidad de vida</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</si>
  <si>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</si>
  <si>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</si>
  <si>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 xml:space="preserve">Realizar campañas de educación en derechos sexuales y reproductivos (planificación familiar, explotación sexual, entre otros) para las mujeres Caldeñas , dentro de la estrategia de Salud Más Cerca. </t>
  </si>
  <si>
    <t>Acumulado</t>
  </si>
  <si>
    <t>2.3.2.02.02.009.2.07</t>
  </si>
  <si>
    <t>12</t>
  </si>
  <si>
    <t>Política de Infancia</t>
  </si>
  <si>
    <t>121</t>
  </si>
  <si>
    <t>Atención Integral a la primera infancia</t>
  </si>
  <si>
    <t>2.3.2.02.02.009.03</t>
  </si>
  <si>
    <t>122</t>
  </si>
  <si>
    <t>Prevención y atención de violencias hacia los niños, niñas y adolescentes</t>
  </si>
  <si>
    <t>Prevención y fortalecimiento de los derechos de los niños, niñas, adolescentes y familias de municipio de Caldas</t>
  </si>
  <si>
    <t>Secretaría de salud</t>
  </si>
  <si>
    <t>14</t>
  </si>
  <si>
    <t>Política de Familia.</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</si>
  <si>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</si>
  <si>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</si>
  <si>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</si>
  <si>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</si>
  <si>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Realizar jornadas intersectoriales para identificación y recolección de información sobre habitantes de calle.</t>
  </si>
  <si>
    <t>2.3.2.02.02.009.01</t>
  </si>
  <si>
    <t>Acciones de atención Integral de Protección Social de la población habitante de calle en el Municipio.</t>
  </si>
  <si>
    <t>Porcentaje</t>
  </si>
  <si>
    <t>Mantenimiento</t>
  </si>
  <si>
    <t>Adoptar la Política Pública Social para habitantes de la calle del municipio de Caldas.</t>
  </si>
  <si>
    <t>18</t>
  </si>
  <si>
    <t xml:space="preserve">Población con discapacidad y adulto mayor </t>
  </si>
  <si>
    <t>181</t>
  </si>
  <si>
    <t>Gestión diferencial de poblaciones vulnerables</t>
  </si>
  <si>
    <t>Fortalecimiento a la atención integral del adulto mayor del municipio de Caldas</t>
  </si>
  <si>
    <t>Acciones de atención integral de adultos mayores inscritos en los diferentes programas de la Administración Municipal.</t>
  </si>
  <si>
    <t>Atención integral a  las personas Adultas Mayores en situación de vulnerabilidad y abandono a través del Programa Centro Vida Gerontológico</t>
  </si>
  <si>
    <t>2.3.2.02.02.006.05</t>
  </si>
  <si>
    <t>2.3.2.02.02.009.05</t>
  </si>
  <si>
    <t>2.3.2.02.02.006.01</t>
  </si>
  <si>
    <t>Cobertura en servicio exequial a los Adultos Mayores que lo requieran, que se encuentren en situación de vulnerabilidad, abandono o situación de calle.</t>
  </si>
  <si>
    <t>2.3.2.02.02.009.09</t>
  </si>
  <si>
    <t>2.3.2.02.02.009.02</t>
  </si>
  <si>
    <t>Seguimiento trimestral a las acciones de implementación de la política pública de adulto mayor.</t>
  </si>
  <si>
    <t>2.3.2.02.02.009.08</t>
  </si>
  <si>
    <t>2.3.2.02.02.009.19</t>
  </si>
  <si>
    <t>Fortalecimiento a la atención de las personas con discapacidad en el Municipio de Caldas</t>
  </si>
  <si>
    <t>Acciones de atención integral de personas en situación de discapacidad inscritos en los diferentes programas de la Administración Municipal.</t>
  </si>
  <si>
    <t>2.3.2.02.02.009.04</t>
  </si>
  <si>
    <t>Garantizar aporte nutricional a los usuarios del programa de discapacidad del municipio de caldas.</t>
  </si>
  <si>
    <t>2.3.2.02.01.002.04</t>
  </si>
  <si>
    <t>Atender personas con discapacidad que solicitan asesoría psicológica</t>
  </si>
  <si>
    <t>Garantizar el apoyo administrativo y logístico del programa de discapacidad</t>
  </si>
  <si>
    <t>2.3.2.02.02.006.04</t>
  </si>
  <si>
    <t>Caracterización e identificación de la población en situación de discapacidad como estrategia de atención de atención integral.</t>
  </si>
  <si>
    <t xml:space="preserve">No acumulado </t>
  </si>
  <si>
    <t>110</t>
  </si>
  <si>
    <t>Salud y bienestar.</t>
  </si>
  <si>
    <t>1101</t>
  </si>
  <si>
    <t xml:space="preserve">Salud Ambiental </t>
  </si>
  <si>
    <t>Realizar visitas de IVC al año a cada establecimiento abierto al público.</t>
  </si>
  <si>
    <t xml:space="preserve">Realizar actividades de Inspección Vigilancia y Control IVC  de salud ambiental de acuerdo al  riesgo en Salud Pública. </t>
  </si>
  <si>
    <t>2.3.2.02.02.009.2.02</t>
  </si>
  <si>
    <t>1102</t>
  </si>
  <si>
    <t>Vida saludable y condiciones no transmisibles</t>
  </si>
  <si>
    <t>Desarrollar estrategias de hábitos de vida saludable a poblaciones vulnerables relacionadas con salud oral y prevención de enfermedades crónicas modalidad virtual y presencial.</t>
  </si>
  <si>
    <t>2.3.2.02.02.009.2.04</t>
  </si>
  <si>
    <t>1103</t>
  </si>
  <si>
    <t xml:space="preserve">Seguridad Alimentaria y Nutricional </t>
  </si>
  <si>
    <t>Desarrollar estrategias para promover la lactancia materna y hábitos de alimentación saludable.</t>
  </si>
  <si>
    <t>2.3.2.02.02.009.2.06</t>
  </si>
  <si>
    <t>1104</t>
  </si>
  <si>
    <t>Derechos sexuales y reproductivos</t>
  </si>
  <si>
    <t>Desarrollar estrategias sobre maternidad segura.</t>
  </si>
  <si>
    <t xml:space="preserve">Realizar actividades sobre maternidad segura en el marco del  proyecto de Salud Más Cerca. </t>
  </si>
  <si>
    <t>1105</t>
  </si>
  <si>
    <t xml:space="preserve">Emergencias y Desastres </t>
  </si>
  <si>
    <t>Realizar los planes de eventos de mitigación del riesgo en salud pública que se requieran (Sika, Dengue, Chincunguña, Covid-19).</t>
  </si>
  <si>
    <t xml:space="preserve">Actualizar y socializar  los planes  de  eventos de  mitigación del riesgo  en salud pública ( Sika, Dengue, Chicunguña y Covid19), en el COVE Municipal. </t>
  </si>
  <si>
    <t>1106</t>
  </si>
  <si>
    <t xml:space="preserve">Fortalecer la participación social y comunitaria (COVE, COVECOM, redes de vigilancia Epidemiologicas , etc), analizando los factores de riesgo que producen las enfermedades prevalentes en la infancia (IRA, EDA, Desnutrición) para construri planes de acción y ejecución. </t>
  </si>
  <si>
    <t xml:space="preserve">PORCENTAJE </t>
  </si>
  <si>
    <t>Vida Saludable y Enfermedades transmisibles</t>
  </si>
  <si>
    <t>Realizar campaña   de   IEC promocionando la vacunación en   la   población objeto del programa.</t>
  </si>
  <si>
    <t xml:space="preserve">Realizar Monitoreo  rápido de cuberturas de vacunación </t>
  </si>
  <si>
    <t>1107</t>
  </si>
  <si>
    <t>Realizar promocionar la importancia de los esquemas de vacunación, enfermedades que se previenen a través de las vacunas PAI y Covid 19.</t>
  </si>
  <si>
    <t>2.3.2.02.02.009.2.08</t>
  </si>
  <si>
    <t>Realizar jornadas de vacunación según directriz de la Secretaría Seccional de Salud y Protección Social de Antioquia (SSSYPSA), el Ministerio de Salud y Protección Social y la Secretaría de Salud Municipal.</t>
  </si>
  <si>
    <t>Realizar asesorías y asistencias técnicas a las IPS del municipio en búsqueda activa institucional.</t>
  </si>
  <si>
    <t xml:space="preserve">Realizar 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</si>
  <si>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</si>
  <si>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</si>
  <si>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</si>
  <si>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Realizar asesorías y/o asistencias técnicas anuales, por cada uno de los proyectos programados, a cada institución prestadora de servicios de salud.</t>
  </si>
  <si>
    <t xml:space="preserve">Realizar asesorías y asistencias técnicas a las IPS del Municipio de Caldas. </t>
  </si>
  <si>
    <t>Realizar campaña de entornos saludables asociados a la prevención de IRA.</t>
  </si>
  <si>
    <t xml:space="preserve">Realizar acciones educativas para prevención de las enfernedades prevalentes de la infancia IRA, EDA, Desnutrición,  el marco de la estrategia Salud Más Cerca. </t>
  </si>
  <si>
    <t>1108</t>
  </si>
  <si>
    <t>Salud Mental</t>
  </si>
  <si>
    <t>Realizar seguimiento e intervención a todos los casos de intento de suicidio ocurridos en el municipio.</t>
  </si>
  <si>
    <t>2.3.2.02.02.009.2.05</t>
  </si>
  <si>
    <t xml:space="preserve">Fortalecer la estrategia de salud mental (Salud para el Alma),  en el Municipio Caldas. </t>
  </si>
  <si>
    <t>Fortalecimiento al funcionamiento de la secretaría de salud del municipio de Caldas</t>
  </si>
  <si>
    <t>Desarrollar estrategias para fortalecer la gestión administrativa y financiera de la Secretaría de Salud.</t>
  </si>
  <si>
    <t>Realizar auditorias  al  proceso de  mejoramiento de la calidad de los servicios en salud - PAMEC.</t>
  </si>
  <si>
    <t xml:space="preserve">Realizar auditorías a las EPS Subsidiadas y Contributivas que operan en el municipio de Caldas. </t>
  </si>
  <si>
    <t xml:space="preserve">Realizar seguimientos a la prestación de servicios de salud a la población pobre no cubierta con subsidios a la demanda. </t>
  </si>
  <si>
    <t>2.3.2.02.02.009.07</t>
  </si>
  <si>
    <t xml:space="preserve">Fortalecer la Gestión administrativa y operativa de la Salud Pública del Municipio de Caldas, Antioquia. </t>
  </si>
  <si>
    <t>Administración de los servicios de aseguramiento en salud en el Municipio de Caldas</t>
  </si>
  <si>
    <t>Acciones para Garantizar el aseguramiento en salud de la población objetivo.</t>
  </si>
  <si>
    <t>Afiliar al régimen subsidiado en salud a la población que la solicite y que cumpla con los requisitos establecidos por la norma.</t>
  </si>
  <si>
    <t>Garantizar  los servicios de salud a la población pobre no cubierta con subsidios a la demanda que requiera la atención en salud.</t>
  </si>
  <si>
    <t>Desarrollar la estrategia de salud Más Cerca.</t>
  </si>
  <si>
    <t>24</t>
  </si>
  <si>
    <t>Seguridad alimentaria</t>
  </si>
  <si>
    <t>241</t>
  </si>
  <si>
    <t>Gobernanza de la seguridad alimentaria y Nutricional</t>
  </si>
  <si>
    <t>Fortalecimiento de la Seguridad Alimentaria y Nutricional en el Municipio de Caldas</t>
  </si>
  <si>
    <t>2.3.2.02.02.009.06</t>
  </si>
  <si>
    <t>Actualizar, formular e implementar la Política pública de seguridad alimentaria y nutricional.</t>
  </si>
  <si>
    <t>Realizar la mesa de seguridad alimentaria</t>
  </si>
  <si>
    <t>Personas atendidas con los restaurantes comunitarios.</t>
  </si>
  <si>
    <t>Entregar paquetes alimentarios a beneficiarios de restaurantes comunitarios</t>
  </si>
  <si>
    <t>2.3.2.02.02.009.11</t>
  </si>
  <si>
    <t>Acciones del programa de tamizaje nutricional implementado.</t>
  </si>
  <si>
    <t>Realizar jornada de tamizaje nutricional para los diferentes grupos de edad</t>
  </si>
  <si>
    <t>Realizar el almacenamiento, distribución y logística de los alimentos del programa de fortalecimiento de la seguridad alimentaria y nutricional del municipio de Caldas</t>
  </si>
  <si>
    <t xml:space="preserve">Generar atención a los usuarios en los diferentes servicios que ofrece la Secretaría de Salud. </t>
  </si>
  <si>
    <t>Atender la población que solicita el servicio del SISBEN</t>
  </si>
  <si>
    <t>Realizar visitas solicitadas  para la aplicación de la encuesta del  SISBEN</t>
  </si>
  <si>
    <t>Implementación de la Política Pública para personas habitantes, en condición de calle y en vulnerabilidad del Municipio de Caldas</t>
  </si>
  <si>
    <t>Atención integral a Adultos  Mayores en estado de vulnerabilidad y abandono del Municipio de Caldas, a través de institucionalización.</t>
  </si>
  <si>
    <t>RP
SGP</t>
  </si>
  <si>
    <t>2.3.2.02.02.009.10</t>
  </si>
  <si>
    <t>2.3.2.02.01.002.02
2.3.2.02.01.002.04</t>
  </si>
  <si>
    <t xml:space="preserve">Caracterizacion de personas con discapacidad del Municipio de Caldas </t>
  </si>
  <si>
    <t xml:space="preserve">Realizar actividades de vida saludable para poblaciones vulnerables relacionadas  prevención de enfermedades crónicas en el marco de la estrategia de Salud Más Cerca </t>
  </si>
  <si>
    <t>Realizar actividades para promover hábitos de alimentación saludable en la comunidad del municipio de Caldas, Antioquia</t>
  </si>
  <si>
    <t>Realizar talleres educativos  sobre el riesgo y manejo de  emergencias y desastres. (Gestión de riesgos
Cómo actuar frente a una emergencia o desastre)</t>
  </si>
  <si>
    <t>No Acumulado</t>
  </si>
  <si>
    <t xml:space="preserve">Atender integralmente a las personas habitantes o en condición de calle.  </t>
  </si>
  <si>
    <t xml:space="preserve">Conformar redes  protectoras de salud mental con enfasis en atencion a la poblacion en condicion de calle y vulnerable </t>
  </si>
  <si>
    <t>2.3.2.02.02.008.01</t>
  </si>
  <si>
    <t>Desarrollar  la estrategia para  la atencion y mejor acceso a los servicios sociales y de salud</t>
  </si>
  <si>
    <t>Destinación Especifica
RP</t>
  </si>
  <si>
    <t>Numero</t>
  </si>
  <si>
    <t>Ejecutar el plan de accion de la política publica de Seguridad Alimentaria</t>
  </si>
  <si>
    <t>INDEC</t>
  </si>
  <si>
    <t>CANTIDAD 2023</t>
  </si>
  <si>
    <t>1111</t>
  </si>
  <si>
    <t xml:space="preserve">Fomento deportivo </t>
  </si>
  <si>
    <t>Fortalecimiento y fomento deportivo a través del programa “Iniciación y rotación deportiva” en el municipio de Caldas</t>
  </si>
  <si>
    <t>Acciones de apoyo para los embajadores deportistas y para deportistas que representan a Caldas en diferentes disciplinas deportivas apoyados.</t>
  </si>
  <si>
    <t xml:space="preserve">Apoyar a Embajadores Deportistas y Para- deportistas </t>
  </si>
  <si>
    <t>Acciones para el fomento deportivo mediante torneos deportivos municipales, Departamentales y/o Nacionales realizados.</t>
  </si>
  <si>
    <t>Beneficiar a deportistas en la participación en torneos municipales, Metropolitanos, Departamentales y/o Nacionales</t>
  </si>
  <si>
    <t>Acciones de formación, iniciación y rotación deportiva Implementados en la zona urbana y rural.</t>
  </si>
  <si>
    <t>Inscribir personas en los programas ofertados en el INDEC a partir de 5 años de edad</t>
  </si>
  <si>
    <t>Atender a la población deportista con los servicios de fisioterapia</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</si>
  <si>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</si>
  <si>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</si>
  <si>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</si>
  <si>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</si>
  <si>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Realizar capacitaciones y formaciones por parte del INDEC</t>
  </si>
  <si>
    <t>Fortalecimiento operativo y tecnológico en el sector deportivo.</t>
  </si>
  <si>
    <t>Garantizar el funcionamiento de los Trámites en línea</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</si>
  <si>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</si>
  <si>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</si>
  <si>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</si>
  <si>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</si>
  <si>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 xml:space="preserve">Atender a la población en general con los servicios de fisioterapia </t>
  </si>
  <si>
    <t>Acciones de Dotación e implementación para entornos saludables realizadas.</t>
  </si>
  <si>
    <t>Intervenir los escenarios deportivos</t>
  </si>
  <si>
    <t>Eventos de   actividad   física   y recreativa realizados.</t>
  </si>
  <si>
    <t>Beneficiar personas a través del programa de recreación</t>
  </si>
  <si>
    <t>Beneficiar personas a través del programa de actividad física</t>
  </si>
  <si>
    <t>Acciones para el fortalecimiento y mejoramiento del centro de acondicionamiento físico.</t>
  </si>
  <si>
    <t>Realizar el mantenimiento de equipos del centro de acondicionamiento físico</t>
  </si>
  <si>
    <t>Eventos deportivos comunitarios realizados.</t>
  </si>
  <si>
    <t>Beneficiar deportistas con la participación en Festivales y/o encuentros deportivos  municipales comunitarios</t>
  </si>
  <si>
    <t>Acciones para la realización de los Juegos Deportivos Escolares e Intercolegiados.</t>
  </si>
  <si>
    <t>Beneficiar a deportistas con la participación en juegos escolares</t>
  </si>
  <si>
    <t>Beneficiar a deportistas con la participación en juegos  Intercolegiados</t>
  </si>
  <si>
    <t>Acciones para el apoyo a Docentes que participan en los juegos del magisterio.</t>
  </si>
  <si>
    <t>Beneficiar a docentes con la participación en los juegos del magisterio</t>
  </si>
  <si>
    <t>Actualización, estructuración   e implementación del plan decenal de Deporte</t>
  </si>
  <si>
    <t>Elaborar el plan decenal del deporte</t>
  </si>
  <si>
    <t xml:space="preserve"> Comunicaciones y TI </t>
  </si>
  <si>
    <t>PROGRAMACIÓN 
TRIMESTRE I</t>
  </si>
  <si>
    <t>PROGRAMACIÓN 
TRIMESTRE II</t>
  </si>
  <si>
    <t>PROGRAMACIÓN 
TRIMESTRE III</t>
  </si>
  <si>
    <t>PROGRAMACIÓN 
TRIMESTRE IV</t>
  </si>
  <si>
    <t>% AVANCE ANUAL ACTIVIDAD MÁX 100%</t>
  </si>
  <si>
    <t>43</t>
  </si>
  <si>
    <t xml:space="preserve">Transparencia, rendición de cuentas y legalidad </t>
  </si>
  <si>
    <t>434</t>
  </si>
  <si>
    <t>Gobierno digital y sistemas de información ciudadana</t>
  </si>
  <si>
    <t>Implementación de la Política de Gobierno Digital en el municipio de Caldas</t>
  </si>
  <si>
    <t>Actualizar e implementar el plan estratégico de tecnologías de la información PETI.</t>
  </si>
  <si>
    <t>Oficina de Comunicaciones y Tecnologías de la Información</t>
  </si>
  <si>
    <t>Desarrollar e integrar el sistema de desarrollo, soporte, actualización y mantenimiento de las aplicaciones del Sistema de Información de Caldas - SIC- del Municipio de Caldas - Antioquia</t>
  </si>
  <si>
    <t>Adquirir elementos y partes para el mantenimiento de los equipos de cómputo y demás herramientas tecnológicas de la alcaldía municipal de Caldas - Antioquia</t>
  </si>
  <si>
    <t>Acciones para Cofinanciar la modernización tecnológica de la administración municipal y las entidades descentralizadas.</t>
  </si>
  <si>
    <t>Implementar la renovación del servicio de hosting VPS para las plataformas Web de la Administración Municipal de Caldas, Antioquia</t>
  </si>
  <si>
    <t xml:space="preserve">Renovar las licencias de la suite de adobe vip creative cloud para la administración municipal de Caldas Antioquia </t>
  </si>
  <si>
    <t>Renovar las licencias de Office 365 para la alcaldía municipal de Caldas - Antioquia</t>
  </si>
  <si>
    <t>Acciones para aumentar y mejorar las herramientas TIC para la interacción con el ciudadano.</t>
  </si>
  <si>
    <t>Renovar y configurar las licencias antivirus con destino a proteger los equipos de cómputo de la administración municipal de Caldas (Antioquia)</t>
  </si>
  <si>
    <t>Renovar, configurar y dar soporte de licencias Fortigate 100 F</t>
  </si>
  <si>
    <t>Actualizar e implementar el plan estratégico de comunicaciones PEC.</t>
  </si>
  <si>
    <t>Divulgar las estrategias de comunicación pública y rendición de cuentas</t>
  </si>
  <si>
    <t>Difundir y adecuar la estación de radio y propagación de la nueva emisora del municipio de Caldas Antioquia, conforme la normatividad MINTIC</t>
  </si>
  <si>
    <t xml:space="preserve">Implementar el Plan Estratégico de Tecnologías de la Información </t>
  </si>
  <si>
    <t xml:space="preserve">Realizar soporte y mantenimiento a los sistema de información para el cumplimiento del PETI  </t>
  </si>
  <si>
    <t>Secretaria de Planeación</t>
  </si>
  <si>
    <t xml:space="preserve">Secretaría de Planeación </t>
  </si>
  <si>
    <t>Número</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</si>
  <si>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</si>
  <si>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</si>
  <si>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</si>
  <si>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</si>
  <si>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</si>
  <si>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</si>
  <si>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</si>
  <si>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2.3.2.02.02.007.01</t>
  </si>
  <si>
    <t>Acciones de apoyo técnico, logístico y operativo para el Consejo Territorial de Planeación CTP</t>
  </si>
  <si>
    <t>Realizar reuniones de acompañamiento al Consejo Territorial de Planeación CTP</t>
  </si>
  <si>
    <t xml:space="preserve">Acciones para generar el desarrollo del suelo de expansión urbana mediante la utilización de los instrumentos de gestión inmobiliaria y del suelo que establece la Ley 388 de 1997 y PBOT </t>
  </si>
  <si>
    <t>Realizar la revisión de licencias urbanísticas de acuerdo a la normatividad vigente</t>
  </si>
  <si>
    <t>2.3.2.02.02.008.04</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</si>
  <si>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</si>
  <si>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</si>
  <si>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</si>
  <si>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</si>
  <si>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Realizar la actualización de la ortofoto del Municipio con fines de catastro multipropósito</t>
  </si>
  <si>
    <t>Acciones para Actualizar y modernizar el hardware y software de la Unidad de catastro de la secretaría de planeación del Municipio de Caldas.</t>
  </si>
  <si>
    <t>Realizar la actualización de software ARGICS</t>
  </si>
  <si>
    <t>2.3.2.01.01.005.02.03.01.01.01</t>
  </si>
  <si>
    <t>2.3.2.01.01.005.02.03.01.01.02</t>
  </si>
  <si>
    <t>Acciones para implementar la política de catastro Multipropósito a la que refieren los artículos 79 a 82 de la Ley 1955 de 2019 - Plan Nacional de Desarrollo, y los Decretos 1983 de 2019 y 148 de 2020.</t>
  </si>
  <si>
    <t>Realizar la transferencia de datos entre la superintendencia de notariado y registro, gerencia de catastro y el Municipio de Caldas</t>
  </si>
  <si>
    <t>Acciones para mantener actualizada la base de datos de la estratificación urbana y rural.</t>
  </si>
  <si>
    <t>Realizar sesiones ordinarias del Comité Permanente de Estratificación</t>
  </si>
  <si>
    <t>2.3.2.02.02.008.08</t>
  </si>
  <si>
    <t>2.3.2.02.02.006.02</t>
  </si>
  <si>
    <t>2.3.2.02.02.008.07</t>
  </si>
  <si>
    <t>2.3.2.02.02.008.06</t>
  </si>
  <si>
    <t>Realizar la revisión de unidades especiales de estratificación</t>
  </si>
  <si>
    <t>Formulación Mitigación y adaptación al cambio climático Caldas</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</si>
  <si>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</si>
  <si>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322</t>
  </si>
  <si>
    <t xml:space="preserve">Conservación de Áreas protegidas y ecosistemas estratégicos </t>
  </si>
  <si>
    <t>Conservación protección y restauración de Áreas protegidas y ecosistemas estratégicos en el Municipio de Caldas</t>
  </si>
  <si>
    <t>2.3.2.01.03.001.01</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</si>
  <si>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</si>
  <si>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arbóreas y arbustivas</t>
  </si>
  <si>
    <t>Fortalecimiento de la productividad, competitividad y sostenibilidad de los sistemas productivos agropecuarios locales, del municipio de Caldas</t>
  </si>
  <si>
    <t>Acciones de importancia ambiental en espacios públicos y equipamientos públicos intervenidos</t>
  </si>
  <si>
    <t>323</t>
  </si>
  <si>
    <t xml:space="preserve">Conservación, ahorro y cuidado del recurso hídrico </t>
  </si>
  <si>
    <t>Conservación , ahorro y cuidado del recurso hídrico en el Municipio de Caldas</t>
  </si>
  <si>
    <t>Estructurar, formular y ejecutar proyectos de Mantenimiento, limpieza, cuidado y sostenibilidad de las fuentes hídricas en zona urbana.</t>
  </si>
  <si>
    <t>Intervenir fuentes hídricas con jornadas de mantenimiento y limpieza</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</si>
  <si>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</si>
  <si>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</si>
  <si>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</si>
  <si>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</si>
  <si>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 con instituciones educativas del Municipio</t>
  </si>
  <si>
    <t xml:space="preserve">Acciones para fortalecer la articulación institucional con las mesas ambientales y los colectivos ambientales en el Municipio de Caldas mediante actividades de orden ambiental </t>
  </si>
  <si>
    <t>Realizar reuniones con los grupos ambientales</t>
  </si>
  <si>
    <t>Desarrollar campañas educativas para el cambio y la variabilidad climática que promuevan proyectos de ciencia, tecnología e innovación referentes a la acción del cambio climático</t>
  </si>
  <si>
    <t>Realizar Campañas educativas y de concientización sobre el cambio climático</t>
  </si>
  <si>
    <t>Realizar actividades de educación ambiental mejoramiento de entornos y sensibilización respecto la separación en la fuente y manejo adecuado de residuos sólidos.</t>
  </si>
  <si>
    <t>Intervenir puntos críticos y sensibilización a la comunidad</t>
  </si>
  <si>
    <t>343</t>
  </si>
  <si>
    <t xml:space="preserve">Gestión integral de residuos solidos </t>
  </si>
  <si>
    <t>Fortalecimiento de la Gestión Integral de Residuos Sólidos del Municipio de Caldas</t>
  </si>
  <si>
    <t>Actualización e implementación del  PGIRS Municipal</t>
  </si>
  <si>
    <t>Realizar la actualización del PGIRS Municipal</t>
  </si>
  <si>
    <t>Acciones tendientes a la consolidación, promoción y difusión de la Estrategia Nacional de Economía Circular en el Municipio de Caldas</t>
  </si>
  <si>
    <t>Realizar intervenciones en barrios en marco de la estrategia economía circular</t>
  </si>
  <si>
    <t>2.3.2.02.02.006.03</t>
  </si>
  <si>
    <t>Modernización y transformación institucional y gestión de conocimiento en el Municipio de Caldas</t>
  </si>
  <si>
    <t>Acciones de alineamiento entre el Plan de Desarrollo Municipal y el sistema de calidad ISO, bajo un enfoque de gestión por procesos, que involucre la transformación digital como un eje fundamental de eficiencia y productividad.</t>
  </si>
  <si>
    <t>Revisar y fortalecer el modelo de gestión por procesos acorde a las necesidades de la entidad, seguimiento de procesos y observaciones de auditorias</t>
  </si>
  <si>
    <t>2.3.2.02.02.008.05</t>
  </si>
  <si>
    <t>431</t>
  </si>
  <si>
    <t xml:space="preserve">Programa de Gestión, Seguimiento y Monitoreo a la gestión pública </t>
  </si>
  <si>
    <t>2.3.2.02.02.008.03</t>
  </si>
  <si>
    <t>Aciones para la formulación, seguimiento y evaluación del plan de desarrollo municipal, planes estratégicos y planes de acción.</t>
  </si>
  <si>
    <t>Elaborar bases de datos de indicadores Municipales, Departamentales y Nacionales para el Municipio de Caldas</t>
  </si>
  <si>
    <t>Realizar el seguimiento y reporte de información de los proyectos de inversión municipal en las diferentes plataformas del orden Municipal, Departamental y Nacional</t>
  </si>
  <si>
    <t>Realizar seguimiento de las políticas públicas y planes institucionales Municipales</t>
  </si>
  <si>
    <t>Acciones para mejorar el índice de desempeño institucional de la administración municipal  durante el cuatrienio</t>
  </si>
  <si>
    <t>PLAN DE DESARROLLO:</t>
  </si>
  <si>
    <t>Vigencia:</t>
  </si>
  <si>
    <t>Secretaría de Hacienda</t>
  </si>
  <si>
    <t>LÍNEA ESTRATÉGICA</t>
  </si>
  <si>
    <t>COMPONENTE</t>
  </si>
  <si>
    <t>PROGRAMA</t>
  </si>
  <si>
    <t>UNIDAD MEDIDA PRODUCTO</t>
  </si>
  <si>
    <t>META CUATRIENIO</t>
  </si>
  <si>
    <t>FORMA CÁLCULO CUATRIENIO</t>
  </si>
  <si>
    <t>DEPENDENECIA RESPONSABLE</t>
  </si>
  <si>
    <t>ACTIVIDAD</t>
  </si>
  <si>
    <t>UNIDAD MEDIDA ACTIVIDAD</t>
  </si>
  <si>
    <t>FORMA CÁLCULO ACTIVIDAD</t>
  </si>
  <si>
    <t>PROGRAMACIÓN TRIMESTRE I</t>
  </si>
  <si>
    <t>PROGRAMACIÓN TRIMESTRE II</t>
  </si>
  <si>
    <t>PROGRAMACIÓN TRIMESTRE III</t>
  </si>
  <si>
    <t>PROGRAMACIÓN TRIMESTRE IV</t>
  </si>
  <si>
    <t>TOTAL PROGRAMADO AÑO</t>
  </si>
  <si>
    <t>Transparencia, rendición de cuentas y legalidad.</t>
  </si>
  <si>
    <t>Eficiencia y eficacia en la gestión presupuestal Municipal.</t>
  </si>
  <si>
    <t>17 - Alianzas para Lograr los Objetivos</t>
  </si>
  <si>
    <t>-</t>
  </si>
  <si>
    <t>Fortalecimiento de las finanzas públicas de la administración municipal de Caldas</t>
  </si>
  <si>
    <t>Acciones para el cumplimiento del indicador de la ley 617 de 2000.</t>
  </si>
  <si>
    <t>Acciones para el Cumplimiento de los indicadores del índice de sostenibilidad y solvencia.</t>
  </si>
  <si>
    <t>Acciones para el proceso de saneamiento contable.</t>
  </si>
  <si>
    <t>Acciones de promoción del gasto público orientado a resultados mediante acciones de planeación, eficiencia, eficacia y transparencia.</t>
  </si>
  <si>
    <t>Servicios Administrativos</t>
  </si>
  <si>
    <t>Modernización institucional y gestión de conocimiento en la Administración municipal de Caldas</t>
  </si>
  <si>
    <t>Acciones para desarrollar iniciativas de transformación y modernización institucional que fortalezcan las capacidades de gestión administrativa y atención ciudadana.</t>
  </si>
  <si>
    <t>Secretaría de Servicios Administrativos</t>
  </si>
  <si>
    <t>Actualizar transacciones de ingresos y salidas de facturación en el aplicativo Saimyr</t>
  </si>
  <si>
    <t xml:space="preserve">Realizar capacitaciones en el marco del Plan Institucional de Capacitaciones </t>
  </si>
  <si>
    <t xml:space="preserve">Realizar acompañamiento logístico a las actividades del Plan de Capacitación </t>
  </si>
  <si>
    <t>422</t>
  </si>
  <si>
    <t xml:space="preserve">Gestión de la seguridad, salud en el trabajo y bienestar laboral </t>
  </si>
  <si>
    <t>Mejoramiento de la seguridad, salud en el trabajo y bienestar laboral en el municipio de Caldas</t>
  </si>
  <si>
    <t>Personas atendidas en los programas de bienestar laboral.</t>
  </si>
  <si>
    <t xml:space="preserve">Realizar actividades en el marco del Plan de Bienestar </t>
  </si>
  <si>
    <t>Realizar acompañamiento logístico a las actividades del Plan de Bienestar</t>
  </si>
  <si>
    <t>Realizar informe epidemiológico de las condiciones de salud de los servidores públicos en el marco del Sistema de Seguridad y Salud en el Trabajo</t>
  </si>
  <si>
    <t>423</t>
  </si>
  <si>
    <t xml:space="preserve">Fortalecimiento y mejoramiento al proceso de gestión documental </t>
  </si>
  <si>
    <t>Elaboración y Actualización de los Instrumentos de Control Archivístico del Municipio de Caldas</t>
  </si>
  <si>
    <t>Acciones de Modernización física y tecnológica del archivo municipal.</t>
  </si>
  <si>
    <t>Acciones de mejoramiento al proceso de gestión documental, estableciendo criterios de permanencia y disposición final conforme a la normativa archivística vigente.</t>
  </si>
  <si>
    <t>Secretaría de Movilidad</t>
  </si>
  <si>
    <t>Movilidad Sostenible y con Bienestar.</t>
  </si>
  <si>
    <t>Movilidad segura, saludable y sostenible.</t>
  </si>
  <si>
    <t>3 - Salud y Bienestar</t>
  </si>
  <si>
    <t>Mejoramiento de la movilidad segura, sostenible y saludable en el municipio de Caldas</t>
  </si>
  <si>
    <t>11 - Ciudades y Comunidades Sostenibles</t>
  </si>
  <si>
    <t>Acciones de fortalecimiento técnico, tecnológico e institucional a la gestión Administrativa y de trámites de la secretaría de Tránsito.</t>
  </si>
  <si>
    <t>Campaña educativas y operativas dirigidas a usuarios vulnerables y expuestos: peatones, ciclistas y motociclistas.</t>
  </si>
  <si>
    <t>Controles integrales viales realizados.</t>
  </si>
  <si>
    <t>Acciones de modernización tecnológica y/o Mantenimiento de equipos y tecnología para mejorar la capacidad operativa de la secretaria de tránsito.</t>
  </si>
  <si>
    <t>Transporte Público y zonas de estacionamiento regulado.</t>
  </si>
  <si>
    <t>Optimización del transporte público para una movilidad sostenible y segura en el municipio de Caldas Caldas</t>
  </si>
  <si>
    <t>Acciones de implementación y control de Transporte Público.</t>
  </si>
  <si>
    <t>Acciones de fortalecimiento técnico, operativo, tecnológico e Institucional al  proceso de cobro persuasivo y coactivo de la secretaria de tránsito.</t>
  </si>
  <si>
    <t>Control Interno</t>
  </si>
  <si>
    <t>Fortalecimiento en la verificación y evaluación permanente del Sistema de Control Interno del ente territorial</t>
  </si>
  <si>
    <t>Acciones que propendan al mejoramiento de la operatividad de la oficina de control interno, en los términos del artículo 8 de la Ley 1474 de 2011.</t>
  </si>
  <si>
    <t xml:space="preserve">Control Interno </t>
  </si>
  <si>
    <t>Realizar Auditorias de Gestión internas</t>
  </si>
  <si>
    <t>Realizar seguimientos de manera consolidada de los planes de mejoramiento suscritos</t>
  </si>
  <si>
    <t>Actualizar el proceso de evaluación y mejora del proceso de control interno</t>
  </si>
  <si>
    <t>EDUCACIÓN</t>
  </si>
  <si>
    <t>Cupos atendidos en el Programa de Alimentación Escolar (PAE).</t>
  </si>
  <si>
    <t>Secretaría de Educación</t>
  </si>
  <si>
    <t>Beneficiados con el programa de restaurantes escolares.</t>
  </si>
  <si>
    <t>Alianzas para el mejoramiento de la seguridad alimentaria y nutricional.</t>
  </si>
  <si>
    <t>Suscripción de convenio con ICBF para el suministro de AAVN Bienestarina para la población en riesgo de malnutrición</t>
  </si>
  <si>
    <t>Numero de personas beneficiadas con AAVN</t>
  </si>
  <si>
    <t xml:space="preserve">Fortalecimiento de la Educación Inicial en el marco de la atención integral a la Primera Infancia del Municipio de Caldas                                                                                   </t>
  </si>
  <si>
    <t>Acciones para la atención Niños y niñas entre los 0 y 5 años integralmente.</t>
  </si>
  <si>
    <t>2.3.2.02.02.009.12</t>
  </si>
  <si>
    <t xml:space="preserve">Atención integral a familias con niños entre  cero y  dos años </t>
  </si>
  <si>
    <t>123</t>
  </si>
  <si>
    <t>Capacitiación a madres comunitarias de la zona urbana y rural del muncipio</t>
  </si>
  <si>
    <t>Familias atendidas con la modalidad Buen Comienzo Antioquia</t>
  </si>
  <si>
    <t>Niños Atendidos con la modalidad familiar del ICBF-FAMI</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</si>
  <si>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</si>
  <si>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</si>
  <si>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</si>
  <si>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</si>
  <si>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</si>
  <si>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Mejoramiento de la Calidad y Pertinencia en la Educación del Municipio de Caldas</t>
  </si>
  <si>
    <t>Estudiantes beneficiados con jornada complementaria.</t>
  </si>
  <si>
    <t>Ofertas de formación en jornadas complementarias</t>
  </si>
  <si>
    <t>Estrategia de acompañamiento al Tránsito armónico (trayectorias educativas),</t>
  </si>
  <si>
    <t>Garantizar el Transito Exitoso a  niños y niñas de educación inicial a educación regular en primera infancia</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</si>
  <si>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</si>
  <si>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</si>
  <si>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</si>
  <si>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</si>
  <si>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</si>
  <si>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</si>
  <si>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</si>
  <si>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</si>
  <si>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</si>
  <si>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</si>
  <si>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</si>
  <si>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193</t>
  </si>
  <si>
    <t>Educación rural e incluyente</t>
  </si>
  <si>
    <t>Implementación de una Educación Rural de Calidad y de Inclusión  en el Municipio de Caldas</t>
  </si>
  <si>
    <t>Instituciones Educativas oficiales beneficiadas con la alianza ERA.</t>
  </si>
  <si>
    <t>Estudiantes de la Ruralidad beneficiados con dotación en las sedes educativas rurales</t>
  </si>
  <si>
    <t>Estudiantes de la Ruralidad beneficiados con la modernización  de las salas de computo en las sedes educativas rurales</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</si>
  <si>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</si>
  <si>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</si>
  <si>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</si>
  <si>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</si>
  <si>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</si>
  <si>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Acciones para el mejoramiento y ampliación a la cobertura municipal en los servicios de bienestar y convivencia estudiantil.</t>
  </si>
  <si>
    <t>Seguimiento a los Fondos de servicios educativos</t>
  </si>
  <si>
    <t>Sedes educativas con disponibilidad de servicios públicos e internet</t>
  </si>
  <si>
    <t>Acciones para favorecer las diferentes modalidades educativas para la población adulta (sabatino y/o nocturno y/o digital).</t>
  </si>
  <si>
    <t>Incremento de cupos en en las Instituciones educativas del Municipio con ofertas para Extraedad</t>
  </si>
  <si>
    <t>195</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</si>
  <si>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</si>
  <si>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</si>
  <si>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</si>
  <si>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</si>
  <si>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Acciones de apoyo a docentes y directivos docentes en procesos de desarrollo y salud mental, y acciones de estímulo y reconocimiento a la labor docente.</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</si>
  <si>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</si>
  <si>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</si>
  <si>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</si>
  <si>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</si>
  <si>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</si>
  <si>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</si>
  <si>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media y básica.</t>
  </si>
  <si>
    <t>Estudiantes beneficiados con kits escolares</t>
  </si>
  <si>
    <t>Acciones para fortalecer, ampliar y apoyar la permanencia educativa mediante la intervención de la Unidad de Atención Integral y pedagógica (U.A.I.P)</t>
  </si>
  <si>
    <t xml:space="preserve">Secretaria de la Mujer y la Familia </t>
  </si>
  <si>
    <t>PROGRAMACION
TRIMESTRE I</t>
  </si>
  <si>
    <t>PROGRAMACION
TRIMESTRE II</t>
  </si>
  <si>
    <t>PROGRAMACION TRIMESTRE III</t>
  </si>
  <si>
    <t>PROGRAMACION
TRIMESTRE IV</t>
  </si>
  <si>
    <t xml:space="preserve">VALOR TOTAL 
EJECUTADO </t>
  </si>
  <si>
    <t xml:space="preserve">Política orientada a las mujeres y las niñas. </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</si>
  <si>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</si>
  <si>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</si>
  <si>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</si>
  <si>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Secretaría de la Mujer y la Familia</t>
  </si>
  <si>
    <t xml:space="preserve">Fortalecimiento y adecuacion de las unidades productivas de las mujeres rurales </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</si>
  <si>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</si>
  <si>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</si>
  <si>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Mujeres impactadas en procesos de formacion, capacitacion y en las  actividades de la secretaria de la Mujer y la familia</t>
  </si>
  <si>
    <t xml:space="preserve">Fortalecimiento a organizaciones de mujeres </t>
  </si>
  <si>
    <t>Asesoria y acompañamiento juridico a las poblacion victima de violencia</t>
  </si>
  <si>
    <t>Caldas libre de violencia contra la mujer</t>
  </si>
  <si>
    <t>Prevención de las violencias contra las mujeres en el Municipio de Caldas</t>
  </si>
  <si>
    <t>Estrategias para la prevención de la violencia contra las mujeres</t>
  </si>
  <si>
    <t>Socializacion e implementacion de la ruta de atencion de las violencias contra las mujeres en el municipio de Caldas</t>
  </si>
  <si>
    <t>Encuentros  de formación, prevención y atención a las violencias basadas en genero de la zona Rural</t>
  </si>
  <si>
    <t>Atencion y acompañamiento  psicosocial a Poblacion victima de violencia</t>
  </si>
  <si>
    <t>Implementar rutas de atención de género acompañados del sector Justica, Salud, Educación y Protección para garantizar a las mujeres víctimas de violencia el restablecimiento de sus derechos, la reparación al daño causado y las garantías de no repetición</t>
  </si>
  <si>
    <t>Jovenes en  campañas de prevencion a la violencia de género</t>
  </si>
  <si>
    <t>Docentes capacitados en prevención y atención de violencia contra las mujeres</t>
  </si>
  <si>
    <t>Apoyo académico, logístico, tecnológico y operativo a la mesa municipal de erradicación de violencia contra las mujeres.</t>
  </si>
  <si>
    <t>Encuentros de la mesa de erredicacion de las violencias contra las mujeres  dirigida a los diferentes entes de justicia</t>
  </si>
  <si>
    <t xml:space="preserve">Transversalización de la equidad de género como transformación de la cultura </t>
  </si>
  <si>
    <t>Formular e implementar el Plan de Igualdad de Oportunidades en el marco de la Política Pública Municipal para la equidad de género, como un instrumento político, técnico y de focalización de inversión para disminuir las inequidades y brechas de género.</t>
  </si>
  <si>
    <t>Acciones para la implementación de la política pública municipal de equidad de género para las mujeres urbanas y rurales del Municipio de Caldas Antioquia.</t>
  </si>
  <si>
    <t>Reuniones de la Mesa de la mujeres y equidad de genero</t>
  </si>
  <si>
    <t>Encuentro de organizaciones Aburra Sur</t>
  </si>
  <si>
    <t>Política de Juventud</t>
  </si>
  <si>
    <t>Caldas Joven</t>
  </si>
  <si>
    <t>Fortalecimiento en la intervención integral, participativa e incluyente de la juventud del municipio Caldas</t>
  </si>
  <si>
    <t>Estructuración, formulación e implementación del Plan estratégico de desarrollo juvenil.</t>
  </si>
  <si>
    <t xml:space="preserve">Brindar apoyo en el fortaleciento y acompañamiento a los grupos juveniles del Municipio de Caldas </t>
  </si>
  <si>
    <t xml:space="preserve">Acompañamiento a la Revision  y socializacion de la politica publica y el plan estrategico de desarrollo juvenil </t>
  </si>
  <si>
    <t xml:space="preserve">Realizar alianzas institucionales internas y externas para que los jovenes participen en programas de  emprendimiento y empleo </t>
  </si>
  <si>
    <t>Acciones para la estructuración, conformación y acompañamiento integral del Consejo Municipal de Juventud – CMJ.</t>
  </si>
  <si>
    <t xml:space="preserve">Brindar acompañamiento a los encuentros del CMJ </t>
  </si>
  <si>
    <t>Política de Familia</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</si>
  <si>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</si>
  <si>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</si>
  <si>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</si>
  <si>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Acciones para el fortalecimiento de los lazos familiares mediante encuentros de pareja, talleres de pautas de crianza humanizada, valores familiares y generación de espacios para compartir en familia.</t>
  </si>
  <si>
    <t>Impactar personas en  encuentro  sobre temas de familia (poblacion en general)</t>
  </si>
  <si>
    <t>Fortalecimiento de la participación ciudadana en el municipio de Caldas</t>
  </si>
  <si>
    <t>Caldas diverso</t>
  </si>
  <si>
    <t>Diversidad con equidad</t>
  </si>
  <si>
    <t>Protección de los derechos de la población LGTBI del municipio de Caldas</t>
  </si>
  <si>
    <t>Eventos con la población LGBTTTIQA realizados.</t>
  </si>
  <si>
    <t>Apoyar la realizacion de campañas en pro de la salud dela poblacion sexualmente diversa (acompañamiento psicosocial, charlas en sensibilizacion en autocuidado y jornadas de salud)</t>
  </si>
  <si>
    <t>Acciones para generar oportunidades de estudio y empleabilidad para la población LGBTTTIQA mediante la atención de necesidades en materia de empleo, innovación, emprendimiento y desarrollo humano.</t>
  </si>
  <si>
    <t xml:space="preserve">Sensibilizar mediante Ciclo de talleres a los jovenes de las IE del municipio de Caldas de temas de diversidad sexual y de género. </t>
  </si>
  <si>
    <t xml:space="preserve">Participación y construcción ciudadana </t>
  </si>
  <si>
    <t>Secretaría de Seguridad y Convivencia</t>
  </si>
  <si>
    <t>Acciones encaminadas a erradicar el trabajo infantil.</t>
  </si>
  <si>
    <t xml:space="preserve">Fortalecimiento institucional para la atención integral de niños y niñas </t>
  </si>
  <si>
    <t>Acciones para el fortalecimiento de la mesa de infancia, adolescencia y familia en el Municipio de Caldas.</t>
  </si>
  <si>
    <t>Realizar sesiones de la mesa de Infancia y adolescencia a la población</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</si>
  <si>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</si>
  <si>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</si>
  <si>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</si>
  <si>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</si>
  <si>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</si>
  <si>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</si>
  <si>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 xml:space="preserve">Realizar Comité Territorial de Justicia Transicional </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</si>
  <si>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</si>
  <si>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Asesorar y orientar a la población victima del conflicto armado del Municipio</t>
  </si>
  <si>
    <t>Entregar ayudas Humanitarias Inmediatas a población victima que llega al municipio</t>
  </si>
  <si>
    <t xml:space="preserve">Entregar auxilio Funerario a población victima </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</si>
  <si>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</si>
  <si>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</si>
  <si>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</si>
  <si>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363</t>
  </si>
  <si>
    <t>Trato digno y tenencia responsable de los animales</t>
  </si>
  <si>
    <t>Fortalecimiento del Bienestar y protección de la población animal del municipio de Caldas</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</si>
  <si>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</si>
  <si>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</si>
  <si>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Realizar operativos de control de prevencion del delito con reacción de policia metropolitana, ejercito nacional y  transito</t>
  </si>
  <si>
    <t>2.3.2.02.01.003.01</t>
  </si>
  <si>
    <t>Acciones integrales para prohibir el consumo de estupefacientes en parques públicos, inmediaciones de instituciones educativas, escenarios deportivos e iglesias, para darle cumplimiento a la sentencia C-253 de 2019 de la Corte Constitucional.</t>
  </si>
  <si>
    <t>Controlar en SPA y Sustancias embriagantes por parte de la policia nacional en parques y espacios públicos</t>
  </si>
  <si>
    <t>Estructuración, actualización, formulación, implementación y evaluación del Plan Integral de Seguridad y Convivencia Ciudadana territorial (PISCCT).</t>
  </si>
  <si>
    <t>Implementar el Plan Integral de Seguridad y Convivencia Ciudadana territorial (PISCCT).</t>
  </si>
  <si>
    <t>442</t>
  </si>
  <si>
    <t>Prevención, control y sanción del delito y a sus economías ilegales</t>
  </si>
  <si>
    <t>Estrategias implementadas para la prevención y contención de las economías ilegales.</t>
  </si>
  <si>
    <t xml:space="preserve">Realizar campañas educativas de prevencion y contención de economias ilegales. </t>
  </si>
  <si>
    <t>Proyectos y programas de formación y formalización ciudadana en sustituir las economías ilícitas por lícitas y a destruir las finanzas de las organizaciones criminales.</t>
  </si>
  <si>
    <t>Realizar encuentros y capacitaciones de cultura de la legalidad a las JAC</t>
  </si>
  <si>
    <t>Campañas formativas y comunicacionales para la prevención, control y sanción del delito.</t>
  </si>
  <si>
    <t>Realizar jornadas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</si>
  <si>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</si>
  <si>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</si>
  <si>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</si>
  <si>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Realizar campañas defensa de los derechos humanos</t>
  </si>
  <si>
    <t>444</t>
  </si>
  <si>
    <t>Paz, Reconciliación y Convivencia</t>
  </si>
  <si>
    <t>Apoyar acciones interinstitucionales para la atención integral a la población migrante en el Municipio.</t>
  </si>
  <si>
    <t>Articular acciones con otras entidades para la atención población migrante</t>
  </si>
  <si>
    <t>Acciones de Articulación de espacios académicos, culturales y comunitarios de discusión para la implementación de los puntos del acuerdo de paz en el Municipio.</t>
  </si>
  <si>
    <t>Realizar sesiones consejo de paz</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</si>
  <si>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</si>
  <si>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las zonas rurales del Municipio.</t>
  </si>
  <si>
    <t>Secretaria de Desarrollo Economico y Social</t>
  </si>
  <si>
    <t>Secretaría de Desarrollo Económico y social</t>
  </si>
  <si>
    <t>41</t>
  </si>
  <si>
    <t>411</t>
  </si>
  <si>
    <t xml:space="preserve">Construcción participativa y democrática de sociedad </t>
  </si>
  <si>
    <t>Acciones formativas de participación ciudadana a organizaciones sociales, comunitarias, deportivas, culturales, ambientales, empresariales y Juntas de Acción Comunal en fortalecimiento institucional en materia presencial o a través de la virtualidad.</t>
  </si>
  <si>
    <t>2.3.2.02.02.008.12</t>
  </si>
  <si>
    <t>Apoyar técnica, operativa e institucionalmente encuentros de articulación y comunicación con organizaciones sociales y/o juntas de acción comunal, e instancias de participación.</t>
  </si>
  <si>
    <t xml:space="preserve">Realizar encuentros con las organizaciones sociales y comunitarias del municipio </t>
  </si>
  <si>
    <t>Realizar asesorías individuales y/o grupales con las organizaciones sociales y comunitarias</t>
  </si>
  <si>
    <t>413</t>
  </si>
  <si>
    <t>Promoción y protección del derecho a la participación democrática</t>
  </si>
  <si>
    <t>Apoyar los convites y acciones comunitarias y sociales que mejoren la calidad de vida de los ciudadanos.</t>
  </si>
  <si>
    <t>Apoyar la semana comunal en articulación con Asocomunal</t>
  </si>
  <si>
    <t>Acompañar técnicamente las acciones comunitarias, ambientales, de emprendimiento, entre otras.</t>
  </si>
  <si>
    <t>Jornadas de descentralización administrativa con oferta de servicios de la administración municipal.</t>
  </si>
  <si>
    <t xml:space="preserve">Realizar jornadas de descentralización con los habitantes de los diferentes barrios y veredas </t>
  </si>
  <si>
    <t xml:space="preserve">Atender las personas en jornadas de descentralización </t>
  </si>
  <si>
    <t>Sector agropecuario</t>
  </si>
  <si>
    <t>2.3.2.02.02.008.10</t>
  </si>
  <si>
    <t>21</t>
  </si>
  <si>
    <t>212</t>
  </si>
  <si>
    <t>Competitividad agropecuaria</t>
  </si>
  <si>
    <t>Fortalecer las unidades productivas a través del enfoque empresarial, manejo de registros, análisis de la información, comercialización de productos y enfoque asociativo.</t>
  </si>
  <si>
    <t>Realizar visitas de acompañamiento  para el fortalecimiento de unidades productivas existentes con enfoque empresarial</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</si>
  <si>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</si>
  <si>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</si>
  <si>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</si>
  <si>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</si>
  <si>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Eventos de extensión rural con énfasis en transferencia de tecnologías apropiadas, realizados.</t>
  </si>
  <si>
    <t>Realizar eventos de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</si>
  <si>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</si>
  <si>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</si>
  <si>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transformación agropecuaria y practicas limpias.</t>
  </si>
  <si>
    <t>Beneficiar productores con visitas en asesoría e implementación de BP</t>
  </si>
  <si>
    <t>2.3.2.02.01.000.01</t>
  </si>
  <si>
    <t>2.3.2.02.01.000.02</t>
  </si>
  <si>
    <t>362</t>
  </si>
  <si>
    <t xml:space="preserve">Bienestar y protección animal </t>
  </si>
  <si>
    <t>Acciones de esterilización de Caninos y felinos del Municipio de Caldas.</t>
  </si>
  <si>
    <t>Realizar jornadas de esterilización con Área Metropolitana y Alcaldía</t>
  </si>
  <si>
    <t>2.3.2.02.02.008.09</t>
  </si>
  <si>
    <t>Acciones para el fortalecimiento técnico, operativo e institucional del Albergue de animales municipal.</t>
  </si>
  <si>
    <t>Dotar el albergue municipal para el correcto funcionamiento</t>
  </si>
  <si>
    <t>2.3.2.02.01.000.03</t>
  </si>
  <si>
    <t>Implementar la línea de atención de protección animal</t>
  </si>
  <si>
    <t>Realizar Campañas para la adopción, tenencia responsable de mascotas, protección al animal, bienestar al animal y seguridad animal.</t>
  </si>
  <si>
    <t>Acciones de estimación y caracterización de la población Canina y Felina del Municipio.</t>
  </si>
  <si>
    <t>Caracterizar familias multiespecie</t>
  </si>
  <si>
    <t>Fortalecer micrositio de bienestar animal</t>
  </si>
  <si>
    <t>Acciones para la prevención y protección de fauna y flora en el Municipio de Caldas.</t>
  </si>
  <si>
    <t>Realizar campañas de protección y conservación de la fauna y flora</t>
  </si>
  <si>
    <t>Estrategias coordinadas, para el fortalecimiento del programa de sustitución de vehículos de tracción animal, por otro medio de carga y bienestar del caballo de alquiler.</t>
  </si>
  <si>
    <t>Realizar jornadas de bienestar animal para equinos de alquiler</t>
  </si>
  <si>
    <t>26</t>
  </si>
  <si>
    <t>Apoyo y promoción al turismo</t>
  </si>
  <si>
    <t>Implementación y ejecución del plan turístico territorial de Caldas</t>
  </si>
  <si>
    <t>262</t>
  </si>
  <si>
    <t>Caldas destino turístico competitivo y sostenible</t>
  </si>
  <si>
    <t>Inventario, caracterización, formulación de las rutas ecoturísticas y culturales.</t>
  </si>
  <si>
    <t>Fortalecer e implementar las rutas turísticas</t>
  </si>
  <si>
    <t>Alianzas realizadas para la formación y comercialización de servicios turísticos locales.</t>
  </si>
  <si>
    <t>Realizar rueda de negocios turística</t>
  </si>
  <si>
    <t>Realizar talleres de implementación de las normas técnicas colombianas para la sostenibilidad</t>
  </si>
  <si>
    <t>232</t>
  </si>
  <si>
    <t>Fortalecimiento a la agencia pública de empleo</t>
  </si>
  <si>
    <t>Diseño de un Modelo de empleabilidad para el municipio de Caldas</t>
  </si>
  <si>
    <t>Alianzas estratégicas con la empresa privada y pública para generación de empleo formal.</t>
  </si>
  <si>
    <t>Realizar alianzas con empresas</t>
  </si>
  <si>
    <t>2.3.2.02.02.008.11</t>
  </si>
  <si>
    <t>Acciones de capacitación y formación laboral realizadas.</t>
  </si>
  <si>
    <t>Realizar capacitaciones en formación laboral</t>
  </si>
  <si>
    <t>Eventos de empleo realizados.</t>
  </si>
  <si>
    <t>Realizar 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</si>
  <si>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</si>
  <si>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</si>
  <si>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</si>
  <si>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</si>
  <si>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</si>
  <si>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</si>
  <si>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Aportar en la implementación del Plan Estratégico de Sostenibilidad Territorial -PEST</t>
  </si>
  <si>
    <t>Implementación de un modelo de emprendimiento y comercio sostenible en el municipio de Caldas</t>
  </si>
  <si>
    <t>Acciones que promuevan la formación permanente para el empleo y el emprendimiento.</t>
  </si>
  <si>
    <t>Ofertar permanentemente cursos de formación para el empleo y emprendimiento</t>
  </si>
  <si>
    <t>Acciones para la implementación de estrategia de incubadora de empleo y emprendimiento sostenible.</t>
  </si>
  <si>
    <t>Acciones para el fortalecimiento tecnológico a la producción, comercialización y promoción del empleo para lograr la diversificación y sofisticación de sus bienes y servicios.</t>
  </si>
  <si>
    <t xml:space="preserve">Desarrollar plataforma tecnológica para la producción, comercialización y promoción </t>
  </si>
  <si>
    <t>Acuerdos de responsabilidad social empresarial realizados.</t>
  </si>
  <si>
    <t>Realizar acuerdos de consumo con el Comercio y la Empresa Privada</t>
  </si>
  <si>
    <t>Ferias y /o ruedas de negocios realizadas “Compre en Caldas".</t>
  </si>
  <si>
    <t>Realizar ferias de mercados campesinos</t>
  </si>
  <si>
    <t>Acciones para promover la formulación de incentivos tributarios para grandes empresas, PYMES e iniciativas de emprendimiento que generen        valor        y promuevan la generación de nuevos puestos de trabajo.</t>
  </si>
  <si>
    <t>Realizar alianzas para capacitación y acompañamiento al sector comercio</t>
  </si>
  <si>
    <t>Casa Municipal de la Cultura</t>
  </si>
  <si>
    <t>Fecha de elaboración:</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</si>
  <si>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</si>
  <si>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</si>
  <si>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</si>
  <si>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de la Cultura</t>
  </si>
  <si>
    <t>número</t>
  </si>
  <si>
    <t>acumulado</t>
  </si>
  <si>
    <t>114</t>
  </si>
  <si>
    <t>Celebrar del día de la música a través de un concierto con la participación de los grupos de proyección de la Casa Municipal de la Cultura y artístas locales</t>
  </si>
  <si>
    <t>118</t>
  </si>
  <si>
    <t>1127</t>
  </si>
  <si>
    <t>Celebrar del día del teatro a través de una presentación con los grupos de proyección de la escuela de Teatro de la Casa Municipal de la Cultura</t>
  </si>
  <si>
    <t>1131</t>
  </si>
  <si>
    <t>Beneficiar a 100 niños entre los 4 a los 8 años con el programa de iniciación artística</t>
  </si>
  <si>
    <t>porcentaje</t>
  </si>
  <si>
    <t>128</t>
  </si>
  <si>
    <t>1137</t>
  </si>
  <si>
    <t>Acciones para el fortalecimiento de grupos artísticos y culturales</t>
  </si>
  <si>
    <t>Realizar el Encuentro de Bandas Silverio Londoño Piedrahita</t>
  </si>
  <si>
    <t>130</t>
  </si>
  <si>
    <t>1139</t>
  </si>
  <si>
    <t>Realizar el Encuentro Metropolitano de Danza</t>
  </si>
  <si>
    <t>132</t>
  </si>
  <si>
    <t>1141</t>
  </si>
  <si>
    <t>Realizar el Festival Metropolitano de Teatro Cielo Roto</t>
  </si>
  <si>
    <t>134</t>
  </si>
  <si>
    <t>1143</t>
  </si>
  <si>
    <t>Realizar el Festival y encuentro coral</t>
  </si>
  <si>
    <t>136</t>
  </si>
  <si>
    <t>1145</t>
  </si>
  <si>
    <t>Realizar el Encuentro de Cuerdas Frotadas</t>
  </si>
  <si>
    <t>138</t>
  </si>
  <si>
    <t>1147</t>
  </si>
  <si>
    <t>Ralizar el Encuentro de Estudiantinas</t>
  </si>
  <si>
    <t>1151</t>
  </si>
  <si>
    <t>144</t>
  </si>
  <si>
    <t>1153</t>
  </si>
  <si>
    <t>Realizar un evento de reconocimiento a la vida y obra de artistas locales</t>
  </si>
  <si>
    <t>146</t>
  </si>
  <si>
    <t>1155</t>
  </si>
  <si>
    <t>Realizar el Salón Municpal de artes plásticas Francisco Morales</t>
  </si>
  <si>
    <t>Consolidación y gestión para la apropiación, defensa y salvaguarda del patrimonio cultural del municipio de Caldas</t>
  </si>
  <si>
    <t>152</t>
  </si>
  <si>
    <t>1161</t>
  </si>
  <si>
    <t>Implementación de acciones para ciudadanos que participan en procesos de gestión y formación artística y cultural, y en temas sobre industria creativa y/o economía naranja</t>
  </si>
  <si>
    <t>Campaña de fortalecimiento de las escuelas artísticas y los procesos de formación en la Casa Municipal de la Cultura</t>
  </si>
  <si>
    <t>154</t>
  </si>
  <si>
    <t>1163</t>
  </si>
  <si>
    <t>160</t>
  </si>
  <si>
    <t>1169</t>
  </si>
  <si>
    <t>Fortalecimiento del grupo Vigías del patrimonio</t>
  </si>
  <si>
    <t>166</t>
  </si>
  <si>
    <t>1175</t>
  </si>
  <si>
    <t>Acciones para la actualización y declaración de bienes culturales y patrimoniales del Municipio de Caldas</t>
  </si>
  <si>
    <t>Prestar la asesoría pertinente a los entes municipales para la elaboración del Plan Especial de Manejo y Protección (PEMP) para los bienes inmuebles de interés cultural municpal posterior a su declaratoria.</t>
  </si>
  <si>
    <t>168</t>
  </si>
  <si>
    <t>1177</t>
  </si>
  <si>
    <t>Montaje y puesta en marcha del Fondo Editorial Municipal</t>
  </si>
  <si>
    <t>Fortalecimiento de la infraestructura y equipamiento artístico y cultural del municipio de caldas Caldas</t>
  </si>
  <si>
    <t>Modernización y dotación de las diferentes áreas artísticas y culturales de la casa de la cultura del Municipio de Caldas</t>
  </si>
  <si>
    <t>172</t>
  </si>
  <si>
    <t>1181</t>
  </si>
  <si>
    <t>Modernizar y dotar los programas artísticos de la Casa Municipal de la Cultura (música, Danza, Teatro y Artes Plásticas)</t>
  </si>
  <si>
    <t>174</t>
  </si>
  <si>
    <t>1183</t>
  </si>
  <si>
    <t>Dotar y modernizar el auditorio Ciro Mendía de la Casa de la Cultura con un sistema de sonido y luces apropiado y exclusivo para el resinto</t>
  </si>
  <si>
    <t>178</t>
  </si>
  <si>
    <t>1187</t>
  </si>
  <si>
    <t>Fortalecimiento de la participación ciudadana en los procesos, eventos y conmemoraciones artísticas y culturales del municipio de Caldas</t>
  </si>
  <si>
    <t>Actualización e implementación del Plan decenal de cultura como herramienta de gestión y desarrollo cultural.</t>
  </si>
  <si>
    <t>Implementar el Plan Decenal de Cultura</t>
  </si>
  <si>
    <t>1190</t>
  </si>
  <si>
    <t>187</t>
  </si>
  <si>
    <t>1196</t>
  </si>
  <si>
    <t>Eventos tradicionales, típicos  y conmemorativos de orden cultural, comunitario y ambiental ( Juegos recreativos y tradicionales de la calle,  fiestas del aguacero)</t>
  </si>
  <si>
    <t>189</t>
  </si>
  <si>
    <t>1198</t>
  </si>
  <si>
    <t>1201</t>
  </si>
  <si>
    <t>2.3.2.02.02.009.10
2.3.2.02.02.009.001.02</t>
  </si>
  <si>
    <t>2.3.2.02.02.009.001.03</t>
  </si>
  <si>
    <t>Generar acciones de formatecimiento operativo</t>
  </si>
  <si>
    <t>Generar acciones de formatecimiento tecnológico</t>
  </si>
  <si>
    <t xml:space="preserve">Apoyar el desarrollo y la ejecución del Plan Estrategico de Comunicaciones </t>
  </si>
  <si>
    <t>2.3.2.02.02.008.001.01</t>
  </si>
  <si>
    <t>2.3.2.02.02.007.02
2.3.2.02.02.008.01</t>
  </si>
  <si>
    <t>2.3.2.02.02.006.02 
2.3.2.02.02.008.08</t>
  </si>
  <si>
    <t>Destinación especifica</t>
  </si>
  <si>
    <t>2.3.2.02.02.008.06
2.3.2.02.02.008.07</t>
  </si>
  <si>
    <t>RP
Destinación especifica</t>
  </si>
  <si>
    <t>Generar acciones de mitigación y adaptación al cambio climatico</t>
  </si>
  <si>
    <t>Diligenciar y validar información para reporte de MIPG</t>
  </si>
  <si>
    <t>Realizar la siembra de especies ornamentales</t>
  </si>
  <si>
    <t>Fortalecer los procesos de  cobro persuasivo, coactivo y de fiscalización de las obligaciones tributarias y no tributarias que nos permita el incremento de los ingresos corrientes y de los icld como minimo en un 10%, ademas de mantener los niveles de gastos funcionamiento de la administración central .</t>
  </si>
  <si>
    <t>Realizar el cobro persuasivo, coactivo y de fiscalización de las obligaciones tributarias y no tributarias para el fortalecimiento de los ingresos corrientes y de los icld , e igualmente acciones de mejoramiento del perfil de la deuda publica</t>
  </si>
  <si>
    <t>Realizar seguimiento, control y depuración de las conciliaciones, depuración, control de las cuentas contables, presupuestales y de tesorería</t>
  </si>
  <si>
    <t>Realización de la fiscalización tributaria articualda a los procesos de planeación mediante la utilización de medios tecnologicos</t>
  </si>
  <si>
    <t>2.3.2.01.01.003.03.02.01
2.3.2.01.01.003.03.02.02</t>
  </si>
  <si>
    <t xml:space="preserve">Acompañar la gestión documental del archivo central </t>
  </si>
  <si>
    <t>Expedir licencias de conducción</t>
  </si>
  <si>
    <t>Calibrar equipos alcosensores</t>
  </si>
  <si>
    <t>Realizar mantenimiento de parque automotor</t>
  </si>
  <si>
    <t>Beneficiar a la población caldeña con las campañas de educación vial</t>
  </si>
  <si>
    <t>Instalar controles operativos de movilidad</t>
  </si>
  <si>
    <t>Disponer de kit operativo de tránsito</t>
  </si>
  <si>
    <t>Realizar controles al estado de vehículos de transporte público</t>
  </si>
  <si>
    <t>Realizar control de emisión de gases por empresa de transporte público</t>
  </si>
  <si>
    <t>Realizar efectivamente el contacto persuasivo de acuerdos incumplidos- pago de usuarios</t>
  </si>
  <si>
    <t>Realizar procesos de cobro coactivo</t>
  </si>
  <si>
    <t>Dotar con equipos las instalaciones de la Secretaría de Movilidad</t>
  </si>
  <si>
    <t>2.3.2.01.01.003.03.02.01
2.3.2.01.01.003.05.03.01</t>
  </si>
  <si>
    <t>Desinación especifica</t>
  </si>
  <si>
    <t>2.3.2.01.01.003.05.02.01
2.3.2.01.01.003.05.05.01
2.3.2.02.01.002.01</t>
  </si>
  <si>
    <t>Destinacion especifica</t>
  </si>
  <si>
    <t>2.3.2.02.02.006.01
2.3.2.02.02.006.04
2.3.2.02.02.006.001.01
2.3.2.02.02.008.06</t>
  </si>
  <si>
    <t xml:space="preserve">RP
Destinación </t>
  </si>
  <si>
    <t>Realizar actividades de arborización</t>
  </si>
  <si>
    <t>JUAN CARLOS ARRUBLA</t>
  </si>
  <si>
    <t>JUAN GUILLERMO VASQUEZ</t>
  </si>
  <si>
    <t>DIANA CATERYNE VALDERRAMA</t>
  </si>
  <si>
    <t>ASTRID VELASQUEZ</t>
  </si>
  <si>
    <t>DIEGO ORTIZ</t>
  </si>
  <si>
    <t>Crear y preervar las Z.E.R, mediante adecuación y mnatenimiento</t>
  </si>
  <si>
    <t>CARLOS MARIOS HENAO</t>
  </si>
  <si>
    <t>YAMILE CASTAÑO CUERVO</t>
  </si>
  <si>
    <t xml:space="preserve">Fortalecimiento de la labor a  docentes y directivos docentes del Municipio de Caldas </t>
  </si>
  <si>
    <t>Servicios nuevos ofertados en la biblioteca pública  municipal</t>
  </si>
  <si>
    <t>Festival de lectura, escritura y oralidad</t>
  </si>
  <si>
    <t>Estudiantes beneficiados con la unidad Municipal de Atención Psicosocial y Pedagógica para los estudiantes de las instituciones educativas oficiales del municipio de caldas</t>
  </si>
  <si>
    <t>MARIA LESLY SANCHEZ</t>
  </si>
  <si>
    <t xml:space="preserve">Apoyar la creacion de espacios culturales para el reconocimiento de los derechos de la poblacion sexualmente diversa </t>
  </si>
  <si>
    <t>Implementación de la Politica Publica de las Mujeres y el PIO (Plan de Igualdad de Oportunidades)</t>
  </si>
  <si>
    <t xml:space="preserve">Implementacion de la politica publica de familia </t>
  </si>
  <si>
    <t xml:space="preserve">Propiciar espacios para la poblacion diversa, encuentros para el dialogo de saberes y necesidades </t>
  </si>
  <si>
    <t xml:space="preserve">Generar y fortalecer espacios de participacion para jovenes, tales como la plataforma juvenil y la mesa de juventud Municipal </t>
  </si>
  <si>
    <t>CARLOS MARIO GAVIRIA</t>
  </si>
  <si>
    <t>Realizar operativos para la prevención de la mendicidad y trabajo infantil</t>
  </si>
  <si>
    <t>Realizar campañas, encuentros academicos y culturales que permitan el debate sobre los acuerdos de Paz</t>
  </si>
  <si>
    <t>Realizar visitas tecnicas de controles ambientales</t>
  </si>
  <si>
    <t xml:space="preserve">Realizar encuentros descentralizados con las comunidades rurales para el fortalecimiento de la seguridad, la convivencia y el control del delito </t>
  </si>
  <si>
    <t xml:space="preserve">JUAN GABRIEL VELEZ </t>
  </si>
  <si>
    <t>Capacitar a las organizaciones sociales y comunitarias</t>
  </si>
  <si>
    <t>Realizar jornadas de adopción, de bienestar y protección animal</t>
  </si>
  <si>
    <t>Mantenimiento y modernización del sistema de alumbrado público e implementación de energías limpias Caldas</t>
  </si>
  <si>
    <t>Implementación de energías alternativas, energías renovables  y/o energías limpias en los proyectos de infraestructura que adelante el Municipio de Caldas.</t>
  </si>
  <si>
    <t>Construir el Plan de expansión, formulado a demanda, del sistema de alumbrado publico en zona urbana y rural, del municipio de Caldas</t>
  </si>
  <si>
    <t>LUIS FELIPE ARENAS</t>
  </si>
  <si>
    <t>Destinacion Especifica</t>
  </si>
  <si>
    <t xml:space="preserve">Estudiantes en jornada complementaria </t>
  </si>
  <si>
    <t>2.3.2.02.02.009.13
2.3.2.02.02.009.19</t>
  </si>
  <si>
    <t>SGP
RP</t>
  </si>
  <si>
    <t>2.3.2.01.01.001.02.07.03</t>
  </si>
  <si>
    <t>2.3.2.02.02.006.01
2.3.2.02.02.006.02</t>
  </si>
  <si>
    <t>2.3.2.01.01.001.02.07.04</t>
  </si>
  <si>
    <t>2.3.2.02.01.002.01
2.3.2.02.01.002.03</t>
  </si>
  <si>
    <t>RP
Destinacion Especifica</t>
  </si>
  <si>
    <t>2.3.2.02.01.002.05
2.3.2.02.01.002.06</t>
  </si>
  <si>
    <t>2.3.2.02.01.002.07
2.3.2.02.02.009.07</t>
  </si>
  <si>
    <t>2.3.2.01.01.003.07.01.01
2.3.2.02.01.002.02
2.3.2.02.01.003.01
2.3.2.02.02.006.03</t>
  </si>
  <si>
    <t>Destinacion especifica
SGP</t>
  </si>
  <si>
    <t>2.3.2.01.01.003.04.02.01
2.3.2.02.02.007.01
2.3.2.02.02.008.06
2.3.2.02.02.009.03.01.03</t>
  </si>
  <si>
    <t>2.3.2.02.02.006.01
2.3.2.02.02.009.01
2.3.2.02.02.009.03.01.01
2.3.2.02.02.009.03.02.01
2.3.2.02.02.009.03.02.02
2.3.2.02.02.009.03.03</t>
  </si>
  <si>
    <t>RP
Destinacion especifica</t>
  </si>
  <si>
    <t>Celebrar convenio interinstitucional para la implementación de incubadoras de empleo</t>
  </si>
  <si>
    <t>2.3.2.02.01.000.05</t>
  </si>
  <si>
    <t>2.3.2.02.02.09.01</t>
  </si>
  <si>
    <t>Realizar Encuentros Crativos Comuinitarios con la participación de los procesos de formación y los grupos de proyección de las áreas artísticas de la Casa Municipal de la Cultura</t>
  </si>
  <si>
    <t>Realizar talleres de Capacitación a Consejeros municipales de cultura en formulación y presentación de proyectos artísticos y culturales, Presupuesto y legislación cultural</t>
  </si>
  <si>
    <t>Realizar las Fiestas del Aguacero</t>
  </si>
  <si>
    <t>Realizar las Jornadas del patrimonio</t>
  </si>
  <si>
    <t>Realizar el Festival de Intérpretes de la Canción Calcanta</t>
  </si>
  <si>
    <t>Convenio interinstitucional para realizar capacitaciones a consejeros de cultura, gestores y artistas del municipio de Caldas.</t>
  </si>
  <si>
    <t>EJECUCIÓN
TRIMESTRE I</t>
  </si>
  <si>
    <t>EJECUCIÓN TRIMESTRE I</t>
  </si>
  <si>
    <t>TOTAL EJECUTADO</t>
  </si>
  <si>
    <t>EJECUTADO TRIMESTRE I</t>
  </si>
  <si>
    <t>Se realiza la actividad  fisica y es ejecutado a nivel financiero por otro rubro</t>
  </si>
  <si>
    <t xml:space="preserve">Se realiza la actividad  fisica y no fue necesario gastrar recurso   financiero </t>
  </si>
  <si>
    <t>La actividad se atendión con el operador de promera infancia</t>
  </si>
  <si>
    <t>se atendió con el personal de planta en el primer trimestre</t>
  </si>
  <si>
    <t>INDEC -CASA DE LA CULTURA - Cultivante en Parque Habitata del Sur</t>
  </si>
  <si>
    <t>Se atiende con la funcionaria del SIMAT</t>
  </si>
  <si>
    <t>Pendiente Pago de Factura</t>
  </si>
  <si>
    <t>No se han presentado</t>
  </si>
  <si>
    <t>No se realiza atención a la poblacion migrante</t>
  </si>
  <si>
    <t>No se han realizado</t>
  </si>
  <si>
    <t>William Ángel Agudelo</t>
  </si>
  <si>
    <t>2.3.2.02.02.009.001.01</t>
  </si>
  <si>
    <t>2.3.2.01.01.001.03.19.07.08.09.10</t>
  </si>
  <si>
    <t>Se realizo el la actividad y se pago otro rubro</t>
  </si>
  <si>
    <t>Se realizo el la actividad y se pago otros recursos</t>
  </si>
  <si>
    <t>30/004/2024</t>
  </si>
  <si>
    <t>Período de seguimiento (Trimestre): I</t>
  </si>
  <si>
    <t>LOS SGP SE ENCUENTRAN PENDIENTES POR LEGALIZAR, DEBIDO QUE NO HEMOS FACTURA PARA QUE INGRESE EL RECURSO.</t>
  </si>
  <si>
    <t>Se realiza la actividad  fisica y  No se gasto recursos financiero</t>
  </si>
  <si>
    <t>se ejecuta por otro rubro presupuestal</t>
  </si>
  <si>
    <t>MAURICIO SOTO OCAMPO</t>
  </si>
  <si>
    <t>Período de seguimiento (Trimestre):I</t>
  </si>
  <si>
    <t>Se realizó articulación con el SENA buscando la autonomia economica de las mujeres rurales del municipio. Con un proyecto enfocado en el desarrollo de huertas y economia circular. Adicionalmente se esta ofreciendo a las mujeres rurales cursos breves para el emprendimiento a las mujeres rurales, entre estos se resalta manicure, cocina, pedicure, panaderia, barberia y manipulación de alimentos</t>
  </si>
  <si>
    <t xml:space="preserve">Se han impactado a 203 mujeres en procesos formativos, entre los cuales se resaltan, formación en primeros auxilios psicologicos, emprender en femenino, y prevención de violencias con enfoque de genero </t>
  </si>
  <si>
    <t>Durante la conmemoración del 8m, se apoyaron los colectivos de mujeres emprendedoras, abriendo un espacio en el Centro administrativo municipal , adicionalmente se apoyo al colectivo de mujeres tejedoras de derechos en la conmemoración por los feminicidios del municipio</t>
  </si>
  <si>
    <t xml:space="preserve">Se han realizado 44 assesorias juridicas y en casos especificos se ha apertrurado ruta o se ha remitido a las autoridades competentes </t>
  </si>
  <si>
    <t xml:space="preserve">Se han realizado varios encuentros para socialización de rutas para la prevención de violencias con: docentes de primaria de la IE joaquin aristizabal, madres vinculadas a confenalco, padres de la IE federico angel, padres de familia rin rin renacuajo, conductores de Mocatan, </t>
  </si>
  <si>
    <t>Se realizó acompañamiento en rutas de atención por violencias basadas en género y se dio a conocer las lineas telefonicas para la activación de rutas en el sector la clara, y la salada parte baja, y la calle</t>
  </si>
  <si>
    <t>Se han realizado asesorias y / o acompañamientos psicosocial a 83 mujeres victimas de violencias. De las cuales se han desarrollado 108 sesiones entre seguimientos, y asesorias</t>
  </si>
  <si>
    <t>durante las intervenciones en IE , como el comercial se trabajo con una población de 40 estudiantes, en la institución Jose maria bernal se abordaron 220 estudiantes. Finalmente en la federico Angel se abordaron 230 estudiantes</t>
  </si>
  <si>
    <t>Se capacitaron a 65 docentes de la IE Jose María Bernal, en prevención y atención de violencias en contra de la mujer y grupos vulnerables</t>
  </si>
  <si>
    <t>Durante el trimestre se realizó un encuentro de la Mesa municipal de Erradicación de Violencias contra las mujeres.</t>
  </si>
  <si>
    <t>De conformidad con la Politica pública de mujeres, se han implementado estrategias como la creación del observatorio de género (en proceso del primer boletin), a su vez se realizan atenciones psicosociales a las mujeres victimas de violencia o aquellas que lo soliciten, por otro lado se dan asesorias juridicas y se implementan estrategias en el territorio, finalmente se adelantan acciones para la construcción de la casa de la mujer</t>
  </si>
  <si>
    <t>Se realizó varios encuentros con la mesa de las mujeres</t>
  </si>
  <si>
    <t xml:space="preserve">Se realizó encuentro con las mujeres lideres aduaneras, y comercio exterior; propiciando espacios para el fortalecimiento de la economia de las mujeres de aburra sur </t>
  </si>
  <si>
    <t>Se realizó llamado a los diferentes grupos y organizaciónes juveniles para las mesas de trabajo de construcción del plan de desarrollo territorial con total de 3 encuentros</t>
  </si>
  <si>
    <t>Inicialmente se realizan algunos encuentros para conversar acerca de la politica pública y las acciones que se deben de considerar antes de su actualización. Y que estas puedan fortalecer el reconocimiento del territorio sobre el cual vamos a incidir. fueron en total 2 encuentros</t>
  </si>
  <si>
    <t>Se generaron espacios de concertación de algunos programas a desarrollar para la construcción y fortalecimiento de la memoria historica del municipio. Tales como: HabitAntioquia, parada caldas, y diccionario mutante de identidades y tendencias juveniles con un total de 2 encuentros</t>
  </si>
  <si>
    <t>Se han adelantado articulaciones con Secretaría de Desarrollo para la Elaboración de feria de emprendimiento de jóvenes en el marco de la semana de la juventud, a su vez se pretende descentralizar la misma para los jóvenes emprendedores de los colegios. ademas con confenalco se ha dialogado para que se oferten programas de formación para los emprendedores jovenes</t>
  </si>
  <si>
    <t>Se acompaño activamente la instalación de las sesiones ordinarias del periodo 2024 del CMJ</t>
  </si>
  <si>
    <t>Durante el presente trimestre se han desarrollado acciones que propenden por la implementación de la politica pública de familia, entre estas se han acompañado las Instituciones educativas en 4 escuelas de padres, y a los estudiantes en cuanto a rutas de atención por violencia intrafamiliar</t>
  </si>
  <si>
    <t xml:space="preserve">Se han impactado 420 personas (sobre temas de familia) en el territorio por medio de diferentes estrategias, entre las cuales se resalta: día de la madre 40 personas, actividad en territorio con comfama 80 personas, Durante la conmemoración del mes de la mujer se intervinieron 300 personas en prevención de violencias contra las mujeres. </t>
  </si>
  <si>
    <t>Durante el trimestre se desarrollo la Mesa diversa, reuniones de articulación para la elaboración del plan de desarrollo y apoyo al colectivo Juntanza diversa</t>
  </si>
  <si>
    <t>Se apoyo al colectivo de Juntanza Diversa en diferentes espacios, promoviendo los derechos de la población LGBTI, en el evento que tuvo lugar el 18 de mayo en el auditorio de la casa de la cultura</t>
  </si>
  <si>
    <t>Se apoyo al colectivo de Juntanza Diversa en diferentes espacios, promoviendo los derechos de la población LGBTI, a su vez se realizan acompañamientos psicosociales por transito de género y demás asuntos mentales y del estado de animo</t>
  </si>
  <si>
    <t>Durante el trimestre se intervenieron varias instituciones educativas del municipio entre las cuales estan: el Jomaber(5), Comercial(4), Federico Angel(4), SENA(1), CDI(2)</t>
  </si>
  <si>
    <t>No se ha requerido realizar pagos a la fecha</t>
  </si>
  <si>
    <t>Las actividades fueron ejecutadas pero pagadas por otro rubro</t>
  </si>
  <si>
    <t xml:space="preserve">Mantenimiento  </t>
  </si>
  <si>
    <t>Realizar acompañamiento jurídico a labores de mantenimiento contractual para fortalecer la gestión administrativa</t>
  </si>
  <si>
    <t>Acompañar la gestión del conocimiento en las áreas de la secretaría</t>
  </si>
  <si>
    <t>2.3.2.02.02.008.01/2.3.2.02.02.008.05</t>
  </si>
  <si>
    <t>Realizar intervenciones  en el marco del Plan Anual de Seguridad y Salud en el Trabajo</t>
  </si>
  <si>
    <t>2.3.2.02.02.008.04/2.3.2.02.01.004.01</t>
  </si>
  <si>
    <t>2.3.2.02.02.008.05/2.3.2.02.02.009.05/2.3.2.02.02.008.02</t>
  </si>
  <si>
    <t>2.3.2.02.02.009.05/2.3.2.02.02.008.02</t>
  </si>
  <si>
    <t>Desarrollar actividades para el acompañamiento y saneamiento del pasivo pensional de la entidad</t>
  </si>
  <si>
    <t xml:space="preserve">Acompañar transversalmente las actividades desde un direccionamiento estratégico </t>
  </si>
  <si>
    <t xml:space="preserve">Acompañar la organización física de unidades de conservación </t>
  </si>
  <si>
    <t xml:space="preserve">Eficiencia y eficacia en la gestión presupuestal Municipal </t>
  </si>
  <si>
    <t>Acciones para la Actualización del inventario Municipal.</t>
  </si>
  <si>
    <t>Actualizar permanentemente el inventario y estado de los  bienes inmuebles propiedad del Municipio Caldas</t>
  </si>
  <si>
    <t xml:space="preserve">Atención oportuna e integral al ciudadano </t>
  </si>
  <si>
    <t>Mejoramiento de la atención integral al ciudadano en el municipio de Caldas</t>
  </si>
  <si>
    <t>Acciones para mejorar el porcentaje de efectividad en la atención de las PQRSD como parte del sistema integrado de gestión.</t>
  </si>
  <si>
    <t xml:space="preserve">Acompañar el desarrollo del proceso de servicio a la ciudadanía </t>
  </si>
  <si>
    <t>2.3.2.02.02.006.01
2.3.2.02.02.009.001.05</t>
  </si>
  <si>
    <t>RP-Destinación especifica</t>
  </si>
  <si>
    <t>PENDIENTE PAGO FACTURA, SE PAGO EN MAYO</t>
  </si>
  <si>
    <t>2.3.2.02.01.002.01,2.3.2.02.01.002.03,2.3.2.02.02.006.05,2.3.2.02.02.009.05,2.3.2.02.02.009.001.05,2.3.2.02.02.009.001.06</t>
  </si>
  <si>
    <t>Destinación Especifica, recurso propio</t>
  </si>
  <si>
    <t>108,2,3,2,02,02,006,01-2.3.2.02.02.006.07</t>
  </si>
  <si>
    <t>2.3.2.02.02.009.09-2.3.2.02.02.009.02</t>
  </si>
  <si>
    <t>SGP (PG)-RP</t>
  </si>
  <si>
    <t xml:space="preserve">RP
</t>
  </si>
  <si>
    <t>2.3.2.02.02.006.04,2.3.2.02.02.009.10,2.3.2.02.02.009.001.</t>
  </si>
  <si>
    <t>SGP, RB,RP</t>
  </si>
  <si>
    <t>2.3.2.02.02.009.2.09</t>
  </si>
  <si>
    <t>2.3.2.02.02.009.2.0.1</t>
  </si>
  <si>
    <t>03,2,3,2,02,02,009.4,01</t>
  </si>
  <si>
    <t>1110</t>
  </si>
  <si>
    <t>Fortalecer la gestión administrativa  y operativa de la Secretaría de salud</t>
  </si>
  <si>
    <t>03,2,3,2,02,02,009.4,01-2.3.2.02.02.009.4.02-2.3.2.02.02.008.4.01-2.3.2.02.02.008.4.001.01</t>
  </si>
  <si>
    <t>2.3.2.02.02.009.07-2.3.2.02.01.003.</t>
  </si>
  <si>
    <t>2.3.2.02.02.009.07-</t>
  </si>
  <si>
    <t>2.3.2.02.02.008.4.01-2.3.2.02.02.009.2.02</t>
  </si>
  <si>
    <t>2.3.2.02.02.009.1.01,2.3.2.02.02.009.1.02,2.3.2.02.02.009.03,2.3.2.02.02.009.1.04,2.3.2.02.02.009.1.05,2.3.2.02.02.009.1.06,2.3.2.02.02.009.1.07,</t>
  </si>
  <si>
    <t>Destinación Especifica
SGP</t>
  </si>
  <si>
    <t>2.3.2.02.02.009.3.01-2.3.2.02.02.009.3.02-2.3.2.02.02.009.3.04-2.3.2.02.02.009.3.001.01-2.3.2.02.02.009.3.001.02</t>
  </si>
  <si>
    <t>PENDIENTE PAGO FACTURA</t>
  </si>
  <si>
    <t>2.3.2.02.02.009.03-2.3.2.02.02.006.02</t>
  </si>
  <si>
    <t>2.3.2.02.01.002.06-.3.2.02.02.009.11</t>
  </si>
  <si>
    <t>RP-SGP</t>
  </si>
  <si>
    <t>2.3.2.02.02.009.06-2.3.2.02.02.009.11</t>
  </si>
  <si>
    <t>2.3.2.02.02.009.06-2.3.2.02.02.009.12</t>
  </si>
  <si>
    <t>BEATRIZ JÍMENEZ</t>
  </si>
  <si>
    <t>T1</t>
  </si>
  <si>
    <t>Período de seguimiento (Trimestre):T1</t>
  </si>
  <si>
    <t>ANGELA RENDÓN</t>
  </si>
  <si>
    <t>Período de seguimiento (Trimestre): T1</t>
  </si>
  <si>
    <t>EMPRESA SERVICOS PÚBLICOS RÍO ABURRÁ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</si>
</sst>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
    <numFmt numFmtId="167" formatCode="0_ ;\-0\ "/>
    <numFmt numFmtId="168" formatCode="#,##0_ ;\-#,##0\ "/>
    <numFmt numFmtId="169" formatCode="_-&quot;$&quot;\ * #,##0_-;\-&quot;$&quot;\ * #,##0_-;_-&quot;$&quot;\ * &quot;-&quot;??_-;_-@_-"/>
    <numFmt numFmtId="170" formatCode="_-* #,##0.00_-;\-* #,##0.00_-;_-* &quot;-&quot;??_-;_-@"/>
    <numFmt numFmtId="171" formatCode="_-* #,##0_-;\-* #,##0_-;_-* &quot;-&quot;??_-;_-@_-"/>
    <numFmt numFmtId="172" formatCode="_-&quot;$&quot;\ * #,##0.00_-;\-&quot;$&quot;\ * #,##0.00_-;_-&quot;$&quot;\ * &quot;-&quot;??_-;_-@"/>
    <numFmt numFmtId="173" formatCode="_-&quot;$&quot;\ * #,##0_-;\-&quot;$&quot;\ * #,##0_-;_-&quot;$&quot;\ * &quot;-&quot;_-;_-@"/>
    <numFmt numFmtId="174" formatCode="_-&quot;$&quot;\ * #,##0_-;\-&quot;$&quot;\ * #,##0_-;_-&quot;$&quot;\ * &quot;-&quot;??_-;_-@"/>
    <numFmt numFmtId="175" formatCode="&quot;$&quot;\ #,##0"/>
    <numFmt numFmtId="176" formatCode="_(&quot;$&quot;\ * #,##0_);_(&quot;$&quot;\ * \(#,##0\);_(&quot;$&quot;\ * &quot;-&quot;??_);_(@_)"/>
    <numFmt numFmtId="177" formatCode="&quot;$&quot;\ #,##0_);[Red]\(&quot;$&quot;\ #,##0\)"/>
    <numFmt numFmtId="178" formatCode="_-&quot;$&quot;* #,##0_-;\-&quot;$&quot;* #,##0_-;_-&quot;$&quot;* &quot;-&quot;??_-;_-@_-"/>
  </numFmts>
  <fonts count="24" x14ac:knownFonts="1">
    <font>
      <sz val="10"/>
      <color theme="1"/>
      <name val="Century Gothic"/>
      <family val="2"/>
      <scheme val="minor"/>
    </font>
    <font>
      <sz val="11"/>
      <color theme="1"/>
      <name val="Century Gothic"/>
      <family val="2"/>
      <scheme val="minor"/>
    </font>
    <font>
      <sz val="10"/>
      <color theme="1"/>
      <name val="Century Gothic"/>
      <family val="2"/>
      <scheme val="minor"/>
    </font>
    <font>
      <sz val="11"/>
      <color theme="1"/>
      <name val="Arial"/>
      <family val="2"/>
    </font>
    <font>
      <sz val="11"/>
      <color theme="1"/>
      <name val="Century Gothic"/>
      <family val="2"/>
      <scheme val="minor"/>
    </font>
    <font>
      <sz val="9"/>
      <color theme="1"/>
      <name val="Century Gothic"/>
      <family val="2"/>
      <scheme val="minor"/>
    </font>
    <font>
      <b/>
      <sz val="9"/>
      <color theme="1"/>
      <name val="Century Gothic"/>
      <family val="2"/>
      <scheme val="minor"/>
    </font>
    <font>
      <b/>
      <sz val="9"/>
      <name val="Century Gothic"/>
      <family val="2"/>
      <scheme val="minor"/>
    </font>
    <font>
      <sz val="9"/>
      <name val="Century Gothic"/>
      <family val="2"/>
      <scheme val="minor"/>
    </font>
    <font>
      <sz val="10"/>
      <color rgb="FF000000"/>
      <name val="Century Gothic"/>
      <scheme val="minor"/>
    </font>
    <font>
      <sz val="9"/>
      <color rgb="FF000000"/>
      <name val="Century Gothic"/>
      <family val="2"/>
      <scheme val="minor"/>
    </font>
    <font>
      <sz val="10"/>
      <color rgb="FF000000"/>
      <name val="Century Gothic"/>
      <family val="2"/>
      <scheme val="minor"/>
    </font>
    <font>
      <b/>
      <sz val="11"/>
      <color theme="1"/>
      <name val="Century Gothic"/>
      <family val="2"/>
      <scheme val="minor"/>
    </font>
    <font>
      <b/>
      <sz val="11"/>
      <name val="Century Gothic"/>
      <family val="2"/>
      <scheme val="minor"/>
    </font>
    <font>
      <b/>
      <sz val="9"/>
      <color rgb="FF000000"/>
      <name val="Century Gothic"/>
      <family val="2"/>
      <scheme val="minor"/>
    </font>
    <font>
      <sz val="8"/>
      <color theme="1"/>
      <name val="Century Gothic"/>
      <family val="2"/>
      <scheme val="minor"/>
    </font>
    <font>
      <b/>
      <sz val="8"/>
      <color theme="1"/>
      <name val="Century Gothic"/>
      <family val="2"/>
      <scheme val="minor"/>
    </font>
    <font>
      <b/>
      <sz val="8"/>
      <name val="Century Gothic"/>
      <family val="2"/>
      <scheme val="minor"/>
    </font>
    <font>
      <sz val="8"/>
      <name val="Century Gothic"/>
      <family val="2"/>
      <scheme val="minor"/>
    </font>
    <font>
      <b/>
      <sz val="8"/>
      <color theme="0" tint="-0.14999847407452621"/>
      <name val="Century Gothic"/>
      <family val="2"/>
      <scheme val="minor"/>
    </font>
    <font>
      <sz val="10"/>
      <name val="Century Gothic"/>
      <family val="2"/>
      <scheme val="minor"/>
    </font>
    <font>
      <sz val="11"/>
      <name val="Century Gothic"/>
      <family val="2"/>
      <scheme val="minor"/>
    </font>
    <font>
      <b/>
      <sz val="10"/>
      <name val="Century Gothic"/>
      <family val="2"/>
      <scheme val="minor"/>
    </font>
    <font>
      <sz val="9"/>
      <color theme="1"/>
      <name val="Arial"/>
      <family val="2"/>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7" tint="0.79998168889431442"/>
        <bgColor rgb="FF007984"/>
      </patternFill>
    </fill>
    <fill>
      <patternFill patternType="solid">
        <fgColor rgb="FFFFCCCC"/>
        <bgColor rgb="FF007984"/>
      </patternFill>
    </fill>
    <fill>
      <patternFill patternType="solid">
        <fgColor rgb="FFCCECFF"/>
        <bgColor rgb="FF007984"/>
      </patternFill>
    </fill>
    <fill>
      <patternFill patternType="solid">
        <fgColor theme="7" tint="0.59999389629810485"/>
        <bgColor rgb="FF007984"/>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FFFFFF"/>
        <bgColor rgb="FFFFFFFF"/>
      </patternFill>
    </fill>
    <fill>
      <patternFill patternType="solid">
        <fgColor rgb="FFECECEC"/>
        <bgColor rgb="FFECECEC"/>
      </patternFill>
    </fill>
    <fill>
      <patternFill patternType="solid">
        <fgColor rgb="FFE2EFD9"/>
        <bgColor rgb="FFE2EFD9"/>
      </patternFill>
    </fill>
    <fill>
      <patternFill patternType="solid">
        <fgColor rgb="FFD9E2F3"/>
        <bgColor rgb="FFD9E2F3"/>
      </patternFill>
    </fill>
    <fill>
      <patternFill patternType="solid">
        <fgColor rgb="FFFFCCCC"/>
        <bgColor rgb="FFFFCCCC"/>
      </patternFill>
    </fill>
    <fill>
      <patternFill patternType="solid">
        <fgColor rgb="FFCCECFF"/>
        <bgColor rgb="FFCCECFF"/>
      </patternFill>
    </fill>
    <fill>
      <patternFill patternType="solid">
        <fgColor rgb="FFEDEDED"/>
        <bgColor rgb="FF000000"/>
      </patternFill>
    </fill>
    <fill>
      <patternFill patternType="solid">
        <fgColor rgb="FFE2EFDA"/>
        <bgColor rgb="FF000000"/>
      </patternFill>
    </fill>
    <fill>
      <patternFill patternType="solid">
        <fgColor rgb="FFFFE699"/>
        <bgColor rgb="FF000000"/>
      </patternFill>
    </fill>
    <fill>
      <patternFill patternType="solid">
        <fgColor rgb="FFD9E1F2"/>
        <bgColor rgb="FF000000"/>
      </patternFill>
    </fill>
    <fill>
      <patternFill patternType="solid">
        <fgColor rgb="FFF58073"/>
        <bgColor rgb="FF000000"/>
      </patternFill>
    </fill>
    <fill>
      <patternFill patternType="solid">
        <fgColor rgb="FF87CEEB"/>
        <bgColor rgb="FF000000"/>
      </patternFill>
    </fill>
    <fill>
      <patternFill patternType="solid">
        <fgColor rgb="FFFFFFFF"/>
        <bgColor rgb="FF000000"/>
      </patternFill>
    </fill>
    <fill>
      <patternFill patternType="solid">
        <fgColor rgb="FFFFF2CC"/>
        <bgColor rgb="FF000000"/>
      </patternFill>
    </fill>
    <fill>
      <patternFill patternType="solid">
        <fgColor rgb="FFEDEDED"/>
        <bgColor rgb="FF007984"/>
      </patternFill>
    </fill>
    <fill>
      <patternFill patternType="solid">
        <fgColor rgb="FFE2EFDA"/>
        <bgColor rgb="FF007984"/>
      </patternFill>
    </fill>
    <fill>
      <patternFill patternType="solid">
        <fgColor rgb="FFD9E1F2"/>
        <bgColor rgb="FF007984"/>
      </patternFill>
    </fill>
    <fill>
      <patternFill patternType="solid">
        <fgColor rgb="FFFFF2CC"/>
        <bgColor rgb="FF007984"/>
      </patternFill>
    </fill>
    <fill>
      <patternFill patternType="solid">
        <fgColor rgb="FFFFE699"/>
        <bgColor rgb="FF007984"/>
      </patternFill>
    </fill>
    <fill>
      <patternFill patternType="solid">
        <fgColor theme="0"/>
        <bgColor rgb="FF00798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right/>
      <top style="thin">
        <color rgb="FF000000"/>
      </top>
      <bottom/>
      <diagonal/>
    </border>
    <border>
      <left style="thin">
        <color rgb="FF000000"/>
      </left>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15">
    <xf numFmtId="0" fontId="0" fillId="0" borderId="0"/>
    <xf numFmtId="43"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41" fontId="3" fillId="0" borderId="0" applyFont="0" applyFill="0" applyBorder="0" applyAlignment="0" applyProtection="0"/>
    <xf numFmtId="9" fontId="3"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9" fillId="0" borderId="0"/>
    <xf numFmtId="4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11" fillId="0" borderId="0"/>
  </cellStyleXfs>
  <cellXfs count="666">
    <xf numFmtId="0" fontId="0" fillId="0" borderId="0" xfId="0"/>
    <xf numFmtId="0" fontId="7" fillId="8" borderId="3" xfId="4" applyFont="1" applyFill="1" applyBorder="1" applyAlignment="1">
      <alignment horizontal="center" vertical="center" wrapText="1"/>
    </xf>
    <xf numFmtId="0" fontId="6" fillId="2"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2" borderId="3" xfId="4" applyFont="1" applyFill="1" applyBorder="1" applyAlignment="1" applyProtection="1">
      <alignment vertical="center" wrapText="1"/>
      <protection locked="0"/>
    </xf>
    <xf numFmtId="0" fontId="7" fillId="2" borderId="3" xfId="5" applyFont="1" applyFill="1" applyBorder="1" applyAlignment="1" applyProtection="1">
      <alignment horizontal="left" vertical="center" wrapText="1"/>
      <protection locked="0"/>
    </xf>
    <xf numFmtId="14" fontId="7" fillId="2" borderId="3" xfId="4" applyNumberFormat="1"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9" borderId="3" xfId="4" applyFont="1" applyFill="1" applyBorder="1" applyAlignment="1">
      <alignment horizontal="center" vertical="center" wrapText="1"/>
    </xf>
    <xf numFmtId="0" fontId="7" fillId="10" borderId="3" xfId="4" applyFont="1" applyFill="1" applyBorder="1" applyAlignment="1">
      <alignment horizontal="center" vertical="center" wrapText="1"/>
    </xf>
    <xf numFmtId="0" fontId="7" fillId="11" borderId="3" xfId="4" applyFont="1" applyFill="1" applyBorder="1" applyAlignment="1">
      <alignment horizontal="center" vertical="center" wrapText="1"/>
    </xf>
    <xf numFmtId="0" fontId="7" fillId="12" borderId="3" xfId="4" applyFont="1" applyFill="1" applyBorder="1" applyAlignment="1">
      <alignment horizontal="center" vertical="center" wrapText="1"/>
    </xf>
    <xf numFmtId="0" fontId="7" fillId="13" borderId="3" xfId="4" applyFont="1" applyFill="1" applyBorder="1" applyAlignment="1">
      <alignment horizontal="center" vertical="center" wrapText="1"/>
    </xf>
    <xf numFmtId="0" fontId="5" fillId="0" borderId="0" xfId="0" applyFont="1"/>
    <xf numFmtId="0" fontId="7" fillId="8" borderId="3" xfId="4" applyFont="1" applyFill="1" applyBorder="1" applyAlignment="1" applyProtection="1">
      <alignment horizontal="center" vertical="center" wrapText="1"/>
      <protection locked="0"/>
    </xf>
    <xf numFmtId="166" fontId="7" fillId="14" borderId="3" xfId="4" applyNumberFormat="1" applyFont="1" applyFill="1" applyBorder="1" applyAlignment="1">
      <alignment horizontal="center" vertical="center" wrapText="1"/>
    </xf>
    <xf numFmtId="43" fontId="7" fillId="14" borderId="3" xfId="4" applyNumberFormat="1" applyFont="1" applyFill="1" applyBorder="1" applyAlignment="1">
      <alignment horizontal="center" vertical="center" wrapText="1"/>
    </xf>
    <xf numFmtId="0" fontId="5" fillId="0" borderId="3" xfId="4" applyFont="1" applyBorder="1" applyAlignment="1" applyProtection="1">
      <alignment horizontal="center" vertical="center" wrapText="1"/>
      <protection locked="0"/>
    </xf>
    <xf numFmtId="0" fontId="5" fillId="0" borderId="3" xfId="4" applyFont="1" applyBorder="1" applyAlignment="1" applyProtection="1">
      <alignment horizontal="left" vertical="center" wrapText="1"/>
      <protection locked="0"/>
    </xf>
    <xf numFmtId="0" fontId="5" fillId="0" borderId="3" xfId="4" applyFont="1" applyBorder="1" applyAlignment="1" applyProtection="1">
      <alignment vertical="center" wrapText="1"/>
      <protection locked="0"/>
    </xf>
    <xf numFmtId="1" fontId="5" fillId="0" borderId="3" xfId="4" applyNumberFormat="1" applyFont="1" applyBorder="1" applyAlignment="1" applyProtection="1">
      <alignment horizontal="center" vertical="center" wrapText="1"/>
      <protection locked="0"/>
    </xf>
    <xf numFmtId="9" fontId="5" fillId="0" borderId="3" xfId="4" applyNumberFormat="1" applyFont="1" applyBorder="1" applyAlignment="1" applyProtection="1">
      <alignment horizontal="center" vertical="center" wrapText="1"/>
      <protection locked="0"/>
    </xf>
    <xf numFmtId="168" fontId="8" fillId="0" borderId="9" xfId="1" applyNumberFormat="1" applyFont="1" applyFill="1" applyBorder="1" applyAlignment="1" applyProtection="1">
      <alignment horizontal="center" vertical="center" wrapText="1"/>
      <protection locked="0"/>
    </xf>
    <xf numFmtId="0" fontId="8" fillId="0" borderId="3" xfId="4" applyFont="1" applyBorder="1" applyAlignment="1" applyProtection="1">
      <alignment horizontal="left" vertical="center" wrapText="1"/>
      <protection locked="0"/>
    </xf>
    <xf numFmtId="168" fontId="8" fillId="0" borderId="3" xfId="1" applyNumberFormat="1" applyFont="1" applyFill="1" applyBorder="1" applyAlignment="1" applyProtection="1">
      <alignment horizontal="center" vertical="center" wrapText="1"/>
      <protection locked="0"/>
    </xf>
    <xf numFmtId="9" fontId="8" fillId="0" borderId="9" xfId="4"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6" fontId="5" fillId="0" borderId="3" xfId="0" applyNumberFormat="1" applyFont="1" applyBorder="1" applyAlignment="1" applyProtection="1">
      <alignment horizontal="center" vertical="center" wrapText="1"/>
      <protection locked="0"/>
    </xf>
    <xf numFmtId="169" fontId="5" fillId="0" borderId="3" xfId="2" applyNumberFormat="1" applyFont="1" applyFill="1" applyBorder="1" applyAlignment="1" applyProtection="1">
      <alignment horizontal="left" vertical="center" wrapText="1"/>
      <protection locked="0"/>
    </xf>
    <xf numFmtId="0" fontId="8" fillId="0" borderId="3" xfId="4" applyFont="1" applyFill="1" applyBorder="1" applyAlignment="1" applyProtection="1">
      <alignment horizontal="left" vertical="center" wrapText="1"/>
      <protection locked="0"/>
    </xf>
    <xf numFmtId="0" fontId="7" fillId="6" borderId="12" xfId="4" applyFont="1" applyFill="1" applyBorder="1" applyAlignment="1" applyProtection="1">
      <alignment horizontal="center" vertical="center" wrapText="1"/>
      <protection locked="0"/>
    </xf>
    <xf numFmtId="9" fontId="7" fillId="6" borderId="3" xfId="3" applyFont="1" applyFill="1" applyBorder="1" applyAlignment="1">
      <alignment horizontal="center" vertical="center" wrapText="1"/>
    </xf>
    <xf numFmtId="0" fontId="7" fillId="6" borderId="3" xfId="0" applyFont="1" applyFill="1" applyBorder="1" applyAlignment="1">
      <alignment horizontal="center" vertical="center" wrapText="1"/>
    </xf>
    <xf numFmtId="167" fontId="5" fillId="0" borderId="3" xfId="6" applyNumberFormat="1" applyFont="1" applyFill="1" applyBorder="1" applyAlignment="1" applyProtection="1">
      <alignment horizontal="center" vertical="center" wrapText="1"/>
      <protection locked="0"/>
    </xf>
    <xf numFmtId="1" fontId="5" fillId="0" borderId="3" xfId="4" applyNumberFormat="1" applyFont="1" applyFill="1" applyBorder="1" applyAlignment="1" applyProtection="1">
      <alignment horizontal="center" vertical="center" wrapText="1"/>
      <protection locked="0"/>
    </xf>
    <xf numFmtId="0" fontId="7" fillId="0" borderId="3" xfId="4" applyFont="1" applyFill="1" applyBorder="1" applyAlignment="1">
      <alignment horizontal="center" vertical="center" wrapText="1"/>
    </xf>
    <xf numFmtId="0" fontId="5" fillId="0" borderId="0" xfId="0" applyFont="1" applyFill="1"/>
    <xf numFmtId="0" fontId="6" fillId="2" borderId="12" xfId="4" applyFont="1" applyFill="1" applyBorder="1" applyAlignment="1" applyProtection="1">
      <alignment vertical="center" wrapText="1"/>
      <protection locked="0"/>
    </xf>
    <xf numFmtId="14" fontId="7" fillId="2" borderId="12" xfId="4" applyNumberFormat="1"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7" fillId="9" borderId="3" xfId="4" applyFont="1" applyFill="1" applyBorder="1" applyAlignment="1" applyProtection="1">
      <alignment horizontal="center" vertical="center" wrapText="1"/>
      <protection locked="0"/>
    </xf>
    <xf numFmtId="0" fontId="7" fillId="10" borderId="3" xfId="4" applyFont="1" applyFill="1" applyBorder="1" applyAlignment="1" applyProtection="1">
      <alignment horizontal="center" vertical="center" wrapText="1"/>
      <protection locked="0"/>
    </xf>
    <xf numFmtId="0" fontId="7" fillId="11" borderId="3" xfId="4" applyFont="1" applyFill="1" applyBorder="1" applyAlignment="1" applyProtection="1">
      <alignment horizontal="center" vertical="center" wrapText="1"/>
      <protection locked="0"/>
    </xf>
    <xf numFmtId="0" fontId="7" fillId="12" borderId="3" xfId="4" applyFont="1" applyFill="1" applyBorder="1" applyAlignment="1" applyProtection="1">
      <alignment horizontal="center" vertical="center" wrapText="1"/>
      <protection locked="0"/>
    </xf>
    <xf numFmtId="0" fontId="7" fillId="13"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165" fontId="7" fillId="14" borderId="3" xfId="2" applyFont="1" applyFill="1" applyBorder="1" applyAlignment="1" applyProtection="1">
      <alignment horizontal="center" vertical="center" wrapText="1"/>
      <protection locked="0"/>
    </xf>
    <xf numFmtId="166" fontId="7" fillId="14" borderId="3" xfId="4" applyNumberFormat="1" applyFont="1" applyFill="1" applyBorder="1" applyAlignment="1" applyProtection="1">
      <alignment horizontal="center" vertical="center" wrapText="1"/>
      <protection locked="0"/>
    </xf>
    <xf numFmtId="43" fontId="7" fillId="14" borderId="3" xfId="4"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left" vertical="center" wrapText="1"/>
      <protection locked="0"/>
    </xf>
    <xf numFmtId="0" fontId="5" fillId="2" borderId="3" xfId="4" applyFont="1" applyFill="1" applyBorder="1" applyAlignment="1" applyProtection="1">
      <alignment horizontal="center" vertical="center" wrapText="1"/>
      <protection locked="0"/>
    </xf>
    <xf numFmtId="168" fontId="5" fillId="2" borderId="3" xfId="1" applyNumberFormat="1"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protection locked="0"/>
    </xf>
    <xf numFmtId="9" fontId="5" fillId="2" borderId="3" xfId="7" applyFont="1" applyFill="1" applyBorder="1" applyAlignment="1" applyProtection="1">
      <alignment horizontal="center" vertical="center" wrapText="1"/>
    </xf>
    <xf numFmtId="165" fontId="5" fillId="2" borderId="3" xfId="2" applyFont="1" applyFill="1" applyBorder="1" applyAlignment="1" applyProtection="1">
      <alignment horizontal="center" vertical="center" wrapText="1"/>
      <protection locked="0"/>
    </xf>
    <xf numFmtId="1" fontId="5" fillId="2" borderId="3" xfId="0" applyNumberFormat="1" applyFont="1" applyFill="1" applyBorder="1" applyAlignment="1" applyProtection="1">
      <alignment horizontal="center" vertical="center" wrapText="1"/>
      <protection locked="0"/>
    </xf>
    <xf numFmtId="169" fontId="5" fillId="2" borderId="3" xfId="2"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protection locked="0"/>
    </xf>
    <xf numFmtId="9" fontId="5" fillId="2" borderId="3" xfId="3" applyFont="1" applyFill="1" applyBorder="1" applyAlignment="1" applyProtection="1">
      <alignment horizontal="center" vertical="center" wrapText="1"/>
      <protection locked="0"/>
    </xf>
    <xf numFmtId="168" fontId="8" fillId="2" borderId="3" xfId="1" applyNumberFormat="1" applyFont="1" applyFill="1" applyBorder="1" applyAlignment="1" applyProtection="1">
      <alignment horizontal="center" vertical="center" wrapText="1"/>
      <protection locked="0"/>
    </xf>
    <xf numFmtId="3" fontId="8" fillId="2" borderId="3" xfId="0" applyNumberFormat="1" applyFont="1" applyFill="1" applyBorder="1" applyAlignment="1" applyProtection="1">
      <alignment horizontal="center" vertical="center" wrapText="1"/>
      <protection locked="0"/>
    </xf>
    <xf numFmtId="1" fontId="5" fillId="2" borderId="3" xfId="4" applyNumberFormat="1" applyFont="1" applyFill="1" applyBorder="1" applyAlignment="1" applyProtection="1">
      <alignment horizontal="center" vertical="center" wrapText="1"/>
      <protection locked="0"/>
    </xf>
    <xf numFmtId="0" fontId="13" fillId="2" borderId="12" xfId="5" applyFont="1" applyFill="1" applyBorder="1" applyAlignment="1" applyProtection="1">
      <alignment horizontal="left" vertical="center" wrapText="1"/>
      <protection locked="0"/>
    </xf>
    <xf numFmtId="0" fontId="13" fillId="9" borderId="3" xfId="4" applyFont="1" applyFill="1" applyBorder="1" applyAlignment="1" applyProtection="1">
      <alignment horizontal="center" vertical="center" wrapText="1"/>
      <protection locked="0"/>
    </xf>
    <xf numFmtId="0" fontId="4" fillId="0" borderId="0" xfId="0" applyFont="1"/>
    <xf numFmtId="164" fontId="5" fillId="0" borderId="0" xfId="9" applyFont="1"/>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43" fontId="7" fillId="14" borderId="9" xfId="4" applyNumberFormat="1" applyFont="1" applyFill="1" applyBorder="1" applyAlignment="1" applyProtection="1">
      <alignment horizontal="center" vertical="center" wrapText="1"/>
      <protection locked="0"/>
    </xf>
    <xf numFmtId="0" fontId="8" fillId="2" borderId="3" xfId="4" applyFont="1" applyFill="1" applyBorder="1" applyAlignment="1" applyProtection="1">
      <alignment horizontal="center" vertical="center" wrapText="1"/>
      <protection locked="0"/>
    </xf>
    <xf numFmtId="0" fontId="8" fillId="2" borderId="3" xfId="4" applyFont="1" applyFill="1" applyBorder="1" applyAlignment="1" applyProtection="1">
      <alignment horizontal="left" vertical="center" wrapText="1"/>
      <protection locked="0"/>
    </xf>
    <xf numFmtId="0" fontId="5" fillId="2" borderId="0" xfId="4" applyFont="1" applyFill="1" applyAlignment="1" applyProtection="1">
      <alignment horizontal="center" vertical="center" wrapText="1"/>
      <protection locked="0"/>
    </xf>
    <xf numFmtId="0" fontId="8" fillId="2" borderId="3" xfId="4" applyFont="1" applyFill="1" applyBorder="1" applyAlignment="1">
      <alignment horizontal="left" vertical="center" wrapText="1"/>
    </xf>
    <xf numFmtId="9" fontId="8" fillId="2" borderId="3" xfId="7" applyFont="1" applyFill="1" applyBorder="1" applyAlignment="1" applyProtection="1">
      <alignment horizontal="center" vertical="center" wrapText="1"/>
      <protection locked="0"/>
    </xf>
    <xf numFmtId="0" fontId="5" fillId="0" borderId="0" xfId="0" applyFont="1" applyAlignment="1"/>
    <xf numFmtId="0" fontId="5" fillId="0" borderId="0" xfId="0" applyFont="1" applyAlignment="1">
      <alignment horizontal="left" vertical="center"/>
    </xf>
    <xf numFmtId="0" fontId="6" fillId="16" borderId="13"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19" borderId="13"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left" vertical="center"/>
    </xf>
    <xf numFmtId="0" fontId="6" fillId="6" borderId="3" xfId="4" applyFont="1" applyFill="1" applyBorder="1" applyAlignment="1">
      <alignment horizontal="center" vertical="center" wrapText="1"/>
    </xf>
    <xf numFmtId="0" fontId="6" fillId="6" borderId="3" xfId="0" applyFont="1" applyFill="1" applyBorder="1" applyAlignment="1">
      <alignment horizontal="center" vertical="center" wrapText="1"/>
    </xf>
    <xf numFmtId="168" fontId="5" fillId="0" borderId="3" xfId="1" applyNumberFormat="1" applyFont="1" applyFill="1" applyBorder="1" applyAlignment="1" applyProtection="1">
      <alignment horizontal="center" vertical="center" wrapText="1"/>
      <protection locked="0"/>
    </xf>
    <xf numFmtId="3" fontId="5" fillId="0" borderId="3" xfId="4" applyNumberFormat="1" applyFont="1" applyBorder="1" applyAlignment="1" applyProtection="1">
      <alignment horizontal="center" vertical="center" wrapText="1"/>
      <protection locked="0"/>
    </xf>
    <xf numFmtId="3" fontId="5" fillId="0" borderId="3" xfId="7" applyNumberFormat="1" applyFont="1" applyFill="1" applyBorder="1" applyAlignment="1" applyProtection="1">
      <alignment horizontal="center" vertical="center" wrapText="1"/>
      <protection locked="0"/>
    </xf>
    <xf numFmtId="9" fontId="5" fillId="0" borderId="3" xfId="7" applyFont="1" applyFill="1" applyBorder="1" applyAlignment="1" applyProtection="1">
      <alignment horizontal="center" vertical="center" wrapText="1"/>
    </xf>
    <xf numFmtId="9" fontId="5" fillId="0" borderId="3" xfId="1" applyNumberFormat="1" applyFont="1" applyFill="1" applyBorder="1" applyAlignment="1" applyProtection="1">
      <alignment horizontal="center" vertical="center" wrapText="1"/>
      <protection locked="0"/>
    </xf>
    <xf numFmtId="0" fontId="5" fillId="0" borderId="9" xfId="4" applyFont="1" applyBorder="1" applyAlignment="1" applyProtection="1">
      <alignment horizontal="left" vertical="center" wrapText="1"/>
      <protection locked="0"/>
    </xf>
    <xf numFmtId="3" fontId="5" fillId="0" borderId="10" xfId="4"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0" fontId="5" fillId="0" borderId="12" xfId="4" applyFont="1" applyBorder="1" applyAlignment="1" applyProtection="1">
      <alignment horizontal="center" vertical="center" wrapText="1"/>
      <protection locked="0"/>
    </xf>
    <xf numFmtId="168" fontId="5" fillId="0" borderId="12" xfId="1" applyNumberFormat="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wrapText="1"/>
      <protection locked="0"/>
    </xf>
    <xf numFmtId="0" fontId="10" fillId="0" borderId="3" xfId="4" applyFont="1" applyBorder="1" applyAlignment="1" applyProtection="1">
      <alignment horizontal="left" vertical="center" wrapText="1"/>
      <protection locked="0"/>
    </xf>
    <xf numFmtId="9" fontId="5" fillId="0" borderId="3" xfId="3" applyFont="1" applyFill="1" applyBorder="1" applyAlignment="1" applyProtection="1">
      <alignment horizontal="center" vertical="center" wrapText="1"/>
      <protection locked="0"/>
    </xf>
    <xf numFmtId="3" fontId="5" fillId="0" borderId="3" xfId="0" applyNumberFormat="1" applyFont="1" applyBorder="1" applyAlignment="1" applyProtection="1">
      <alignment horizontal="center" vertical="center" wrapText="1"/>
      <protection locked="0"/>
    </xf>
    <xf numFmtId="9" fontId="5" fillId="0" borderId="9" xfId="4" applyNumberFormat="1" applyFont="1" applyBorder="1" applyAlignment="1" applyProtection="1">
      <alignment horizontal="center" vertical="center" wrapText="1"/>
      <protection locked="0"/>
    </xf>
    <xf numFmtId="0" fontId="5" fillId="0" borderId="3" xfId="7" applyNumberFormat="1" applyFont="1" applyFill="1" applyBorder="1" applyAlignment="1" applyProtection="1">
      <alignment horizontal="center" vertical="center" wrapText="1"/>
      <protection locked="0"/>
    </xf>
    <xf numFmtId="9" fontId="5" fillId="0" borderId="3" xfId="4" applyNumberFormat="1" applyFont="1" applyBorder="1" applyAlignment="1" applyProtection="1">
      <alignment horizontal="left" vertical="center" wrapText="1"/>
      <protection locked="0"/>
    </xf>
    <xf numFmtId="0" fontId="5" fillId="2" borderId="0" xfId="4" applyFont="1" applyFill="1" applyAlignment="1" applyProtection="1">
      <alignment horizontal="center" wrapText="1"/>
      <protection locked="0"/>
    </xf>
    <xf numFmtId="0" fontId="5" fillId="2" borderId="0" xfId="4" applyFont="1" applyFill="1" applyAlignment="1" applyProtection="1">
      <alignment horizontal="left" wrapText="1"/>
      <protection locked="0"/>
    </xf>
    <xf numFmtId="0" fontId="5" fillId="2" borderId="0" xfId="4" applyFont="1" applyFill="1" applyAlignment="1" applyProtection="1">
      <alignment wrapText="1"/>
      <protection locked="0"/>
    </xf>
    <xf numFmtId="0" fontId="16" fillId="2" borderId="3" xfId="4" applyFont="1" applyFill="1" applyBorder="1" applyAlignment="1" applyProtection="1">
      <alignment vertical="center" wrapText="1"/>
      <protection locked="0"/>
    </xf>
    <xf numFmtId="0" fontId="16" fillId="2" borderId="10"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0" fontId="17" fillId="8" borderId="3" xfId="4" applyFont="1" applyFill="1" applyBorder="1" applyAlignment="1">
      <alignment horizontal="center" vertical="center" wrapText="1"/>
    </xf>
    <xf numFmtId="0" fontId="17" fillId="9" borderId="3" xfId="4" applyFont="1" applyFill="1" applyBorder="1" applyAlignment="1">
      <alignment horizontal="center" vertical="center" wrapText="1"/>
    </xf>
    <xf numFmtId="0" fontId="17" fillId="10" borderId="3" xfId="4" applyFont="1" applyFill="1" applyBorder="1" applyAlignment="1">
      <alignment horizontal="center" vertical="center" wrapText="1"/>
    </xf>
    <xf numFmtId="0" fontId="17" fillId="11" borderId="3" xfId="4" applyFont="1" applyFill="1" applyBorder="1" applyAlignment="1">
      <alignment horizontal="center" vertical="center" wrapText="1"/>
    </xf>
    <xf numFmtId="0" fontId="17" fillId="12" borderId="3" xfId="4" applyFont="1" applyFill="1" applyBorder="1" applyAlignment="1">
      <alignment horizontal="center" vertical="center" wrapText="1"/>
    </xf>
    <xf numFmtId="0" fontId="17" fillId="13" borderId="3" xfId="4" applyFont="1" applyFill="1" applyBorder="1" applyAlignment="1">
      <alignment horizontal="center" vertical="center" wrapText="1"/>
    </xf>
    <xf numFmtId="0" fontId="16" fillId="6" borderId="3" xfId="4" applyFont="1" applyFill="1" applyBorder="1" applyAlignment="1">
      <alignment horizontal="center" vertical="center" wrapText="1"/>
    </xf>
    <xf numFmtId="0" fontId="16" fillId="6" borderId="3" xfId="0" applyFont="1" applyFill="1" applyBorder="1" applyAlignment="1">
      <alignment horizontal="center" vertical="center" wrapText="1"/>
    </xf>
    <xf numFmtId="166" fontId="17" fillId="14" borderId="3" xfId="4" applyNumberFormat="1" applyFont="1" applyFill="1" applyBorder="1" applyAlignment="1">
      <alignment horizontal="center" vertical="center" wrapText="1"/>
    </xf>
    <xf numFmtId="43" fontId="17" fillId="14" borderId="3" xfId="4" applyNumberFormat="1" applyFont="1" applyFill="1" applyBorder="1" applyAlignment="1">
      <alignment horizontal="center" vertical="center" wrapText="1"/>
    </xf>
    <xf numFmtId="0" fontId="15" fillId="0" borderId="0" xfId="0" applyFont="1" applyAlignment="1"/>
    <xf numFmtId="14" fontId="7" fillId="2" borderId="3" xfId="4" applyNumberFormat="1" applyFont="1" applyFill="1" applyBorder="1" applyAlignment="1" applyProtection="1">
      <alignment horizontal="left" vertical="center" wrapText="1"/>
      <protection locked="0"/>
    </xf>
    <xf numFmtId="0" fontId="5" fillId="0" borderId="0" xfId="0" applyFont="1" applyFill="1" applyAlignment="1">
      <alignment horizontal="center"/>
    </xf>
    <xf numFmtId="166" fontId="7" fillId="14" borderId="9" xfId="4" applyNumberFormat="1" applyFont="1" applyFill="1" applyBorder="1" applyAlignment="1">
      <alignment horizontal="center" vertical="center" wrapText="1"/>
    </xf>
    <xf numFmtId="43" fontId="7" fillId="14" borderId="10" xfId="4"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5" fillId="0" borderId="0" xfId="0" applyNumberFormat="1" applyFont="1" applyFill="1" applyAlignment="1">
      <alignment horizontal="left" vertical="center"/>
    </xf>
    <xf numFmtId="9" fontId="5" fillId="0" borderId="0" xfId="3" applyFont="1" applyFill="1" applyAlignment="1">
      <alignment horizontal="left" vertical="center"/>
    </xf>
    <xf numFmtId="176" fontId="5" fillId="0" borderId="0" xfId="2" applyNumberFormat="1" applyFont="1" applyFill="1" applyAlignment="1">
      <alignment horizontal="left" vertical="center"/>
    </xf>
    <xf numFmtId="0" fontId="5" fillId="0" borderId="0" xfId="0" applyFont="1" applyAlignment="1">
      <alignment horizontal="left"/>
    </xf>
    <xf numFmtId="9" fontId="5" fillId="0" borderId="0" xfId="3" applyFont="1" applyAlignment="1">
      <alignment horizontal="left"/>
    </xf>
    <xf numFmtId="176" fontId="5" fillId="0" borderId="0" xfId="2" applyNumberFormat="1" applyFont="1" applyAlignment="1">
      <alignment horizontal="left"/>
    </xf>
    <xf numFmtId="0" fontId="14" fillId="24" borderId="13" xfId="0" applyFont="1" applyFill="1" applyBorder="1" applyAlignment="1">
      <alignment horizontal="center" vertical="center" wrapText="1"/>
    </xf>
    <xf numFmtId="1" fontId="14" fillId="24" borderId="13" xfId="0" applyNumberFormat="1" applyFont="1" applyFill="1" applyBorder="1" applyAlignment="1">
      <alignment horizontal="center" vertical="center" wrapText="1"/>
    </xf>
    <xf numFmtId="175" fontId="5" fillId="2" borderId="0" xfId="4" applyNumberFormat="1" applyFont="1" applyFill="1" applyAlignment="1" applyProtection="1">
      <alignment wrapText="1"/>
      <protection locked="0"/>
    </xf>
    <xf numFmtId="0" fontId="18" fillId="0" borderId="0" xfId="0" applyFont="1" applyAlignment="1">
      <alignment horizontal="center" vertical="center" wrapText="1"/>
    </xf>
    <xf numFmtId="0" fontId="15" fillId="0" borderId="0" xfId="0" applyFont="1" applyAlignment="1"/>
    <xf numFmtId="0" fontId="17" fillId="0" borderId="13" xfId="0" applyFont="1" applyBorder="1" applyAlignment="1">
      <alignment vertical="center" wrapText="1"/>
    </xf>
    <xf numFmtId="14" fontId="17" fillId="0" borderId="13" xfId="0" applyNumberFormat="1" applyFont="1" applyBorder="1" applyAlignment="1">
      <alignment horizontal="center" vertical="center" wrapText="1"/>
    </xf>
    <xf numFmtId="0" fontId="18" fillId="0" borderId="20" xfId="0" applyFont="1" applyBorder="1"/>
    <xf numFmtId="0" fontId="17" fillId="20" borderId="15"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7" fillId="20" borderId="13" xfId="0" applyFont="1" applyFill="1" applyBorder="1" applyAlignment="1">
      <alignment horizontal="center" vertical="center" wrapText="1"/>
    </xf>
    <xf numFmtId="0" fontId="17" fillId="21" borderId="13" xfId="0"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22" borderId="13" xfId="0" applyFont="1" applyFill="1" applyBorder="1" applyAlignment="1">
      <alignment horizontal="center" vertical="center" wrapText="1"/>
    </xf>
    <xf numFmtId="0" fontId="17" fillId="23" borderId="13" xfId="0" applyFont="1" applyFill="1" applyBorder="1" applyAlignment="1">
      <alignment horizontal="center" vertical="center" wrapText="1"/>
    </xf>
    <xf numFmtId="166" fontId="17" fillId="15" borderId="13" xfId="0" applyNumberFormat="1" applyFont="1" applyFill="1" applyBorder="1" applyAlignment="1">
      <alignment horizontal="center" vertical="center" wrapText="1"/>
    </xf>
    <xf numFmtId="170" fontId="17" fillId="15" borderId="13" xfId="0" applyNumberFormat="1" applyFont="1" applyFill="1" applyBorder="1" applyAlignment="1">
      <alignment horizontal="center" vertical="center" wrapText="1"/>
    </xf>
    <xf numFmtId="0" fontId="14" fillId="30" borderId="3" xfId="0" applyFont="1" applyFill="1" applyBorder="1" applyAlignment="1">
      <alignment vertical="center" wrapText="1"/>
    </xf>
    <xf numFmtId="0" fontId="7" fillId="30" borderId="3" xfId="0" applyFont="1" applyFill="1" applyBorder="1" applyAlignment="1">
      <alignment horizontal="left" vertical="center" wrapText="1"/>
    </xf>
    <xf numFmtId="14" fontId="7" fillId="30" borderId="3" xfId="0" applyNumberFormat="1"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7" fillId="32" borderId="16" xfId="0" applyFont="1" applyFill="1" applyBorder="1" applyAlignment="1">
      <alignment horizontal="center" vertical="center" wrapText="1"/>
    </xf>
    <xf numFmtId="1" fontId="7" fillId="32" borderId="16" xfId="0" applyNumberFormat="1"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8" borderId="3" xfId="4" applyFont="1" applyFill="1" applyBorder="1" applyAlignment="1">
      <alignment vertical="center" wrapText="1"/>
    </xf>
    <xf numFmtId="0" fontId="6" fillId="0" borderId="0" xfId="4" applyFont="1" applyFill="1" applyAlignment="1" applyProtection="1">
      <alignment horizontal="center" vertical="center" wrapText="1"/>
      <protection locked="0"/>
    </xf>
    <xf numFmtId="0" fontId="5" fillId="0" borderId="0" xfId="4" applyFont="1" applyFill="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5" fillId="0" borderId="0" xfId="4" applyFont="1" applyFill="1" applyAlignment="1" applyProtection="1">
      <alignment vertical="center" wrapText="1"/>
      <protection locked="0"/>
    </xf>
    <xf numFmtId="0" fontId="5" fillId="0" borderId="0" xfId="4" applyFont="1" applyFill="1" applyAlignment="1" applyProtection="1">
      <alignment horizontal="center" wrapText="1"/>
      <protection locked="0"/>
    </xf>
    <xf numFmtId="0" fontId="5" fillId="0" borderId="0" xfId="4" applyFont="1" applyFill="1" applyAlignment="1" applyProtection="1">
      <alignment horizontal="left" wrapText="1"/>
      <protection locked="0"/>
    </xf>
    <xf numFmtId="0" fontId="5" fillId="0" borderId="0" xfId="4" applyFont="1" applyFill="1" applyAlignment="1" applyProtection="1">
      <alignment wrapText="1"/>
      <protection locked="0"/>
    </xf>
    <xf numFmtId="0" fontId="5" fillId="2" borderId="0" xfId="4" applyFont="1" applyFill="1" applyAlignment="1" applyProtection="1">
      <alignment vertical="center" wrapText="1"/>
      <protection locked="0"/>
    </xf>
    <xf numFmtId="0" fontId="7" fillId="2" borderId="3"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center" vertical="center" wrapText="1"/>
      <protection locked="0"/>
    </xf>
    <xf numFmtId="0" fontId="7" fillId="6" borderId="12" xfId="4" applyFont="1" applyFill="1" applyBorder="1" applyAlignment="1" applyProtection="1">
      <alignment vertical="center" wrapText="1"/>
      <protection locked="0"/>
    </xf>
    <xf numFmtId="0" fontId="7" fillId="6" borderId="3" xfId="4" applyFont="1" applyFill="1" applyBorder="1" applyAlignment="1">
      <alignment vertical="center" wrapText="1"/>
    </xf>
    <xf numFmtId="0" fontId="7" fillId="6" borderId="3" xfId="0" applyFont="1" applyFill="1" applyBorder="1" applyAlignment="1">
      <alignment vertical="center" wrapText="1"/>
    </xf>
    <xf numFmtId="168" fontId="8" fillId="2" borderId="3" xfId="1" applyNumberFormat="1" applyFont="1" applyFill="1" applyBorder="1" applyAlignment="1" applyProtection="1">
      <alignment horizontal="left" vertical="center" wrapText="1"/>
    </xf>
    <xf numFmtId="168" fontId="8" fillId="2" borderId="3" xfId="1" applyNumberFormat="1" applyFont="1" applyFill="1" applyBorder="1" applyAlignment="1" applyProtection="1">
      <alignment horizontal="center" vertical="center" wrapText="1"/>
    </xf>
    <xf numFmtId="3" fontId="8" fillId="2" borderId="3" xfId="4" applyNumberFormat="1" applyFont="1" applyFill="1" applyBorder="1" applyAlignment="1">
      <alignment horizontal="left" vertical="center" wrapText="1"/>
    </xf>
    <xf numFmtId="9" fontId="8" fillId="2" borderId="3" xfId="3" applyFont="1" applyFill="1" applyBorder="1" applyAlignment="1">
      <alignment vertical="center" wrapText="1"/>
    </xf>
    <xf numFmtId="42" fontId="8" fillId="2" borderId="3" xfId="2" applyNumberFormat="1"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9" fontId="8" fillId="2" borderId="3" xfId="7" applyFont="1" applyFill="1" applyBorder="1" applyAlignment="1" applyProtection="1">
      <alignment vertical="center" wrapText="1"/>
    </xf>
    <xf numFmtId="169" fontId="8" fillId="2" borderId="3" xfId="2" applyNumberFormat="1" applyFont="1" applyFill="1" applyBorder="1" applyAlignment="1" applyProtection="1">
      <alignment horizontal="left" vertical="center" wrapText="1"/>
      <protection locked="0"/>
    </xf>
    <xf numFmtId="1" fontId="8" fillId="2" borderId="3" xfId="4" applyNumberFormat="1" applyFont="1" applyFill="1" applyBorder="1" applyAlignment="1">
      <alignment horizontal="left" vertical="center" wrapText="1"/>
    </xf>
    <xf numFmtId="9" fontId="8" fillId="2" borderId="3" xfId="4" applyNumberFormat="1" applyFont="1" applyFill="1" applyBorder="1" applyAlignment="1">
      <alignment horizontal="left" vertical="center" wrapText="1"/>
    </xf>
    <xf numFmtId="9" fontId="8" fillId="2" borderId="3" xfId="3" applyFont="1" applyFill="1" applyBorder="1" applyAlignment="1" applyProtection="1">
      <alignment horizontal="center" vertical="center" wrapText="1"/>
    </xf>
    <xf numFmtId="9" fontId="8" fillId="2" borderId="3" xfId="3" applyFont="1" applyFill="1" applyBorder="1" applyAlignment="1" applyProtection="1">
      <alignment horizontal="left" vertical="center" wrapText="1"/>
    </xf>
    <xf numFmtId="166" fontId="8" fillId="2" borderId="3" xfId="0" applyNumberFormat="1" applyFont="1" applyFill="1" applyBorder="1" applyAlignment="1" applyProtection="1">
      <alignment horizontal="left" vertical="center" wrapText="1"/>
      <protection locked="0"/>
    </xf>
    <xf numFmtId="2" fontId="8" fillId="2" borderId="3" xfId="4" applyNumberFormat="1" applyFont="1" applyFill="1" applyBorder="1" applyAlignment="1">
      <alignment horizontal="left" vertical="center" wrapText="1"/>
    </xf>
    <xf numFmtId="176" fontId="8" fillId="2" borderId="3" xfId="2" applyNumberFormat="1" applyFont="1" applyFill="1" applyBorder="1" applyAlignment="1">
      <alignment horizontal="left" vertical="center"/>
    </xf>
    <xf numFmtId="168" fontId="8" fillId="2" borderId="3" xfId="1" applyNumberFormat="1" applyFont="1" applyFill="1" applyBorder="1" applyAlignment="1" applyProtection="1">
      <alignment horizontal="center" vertical="center"/>
    </xf>
    <xf numFmtId="167" fontId="8" fillId="2" borderId="3" xfId="6" applyNumberFormat="1" applyFont="1" applyFill="1" applyBorder="1" applyAlignment="1" applyProtection="1">
      <alignment horizontal="left" vertical="center" wrapText="1"/>
      <protection locked="0"/>
    </xf>
    <xf numFmtId="168" fontId="8" fillId="2" borderId="9" xfId="1" applyNumberFormat="1" applyFont="1" applyFill="1" applyBorder="1" applyAlignment="1" applyProtection="1">
      <alignment horizontal="left" vertical="center" wrapText="1"/>
      <protection locked="0"/>
    </xf>
    <xf numFmtId="3" fontId="8" fillId="2" borderId="3" xfId="4" applyNumberFormat="1" applyFont="1" applyFill="1" applyBorder="1" applyAlignment="1" applyProtection="1">
      <alignment horizontal="left" vertical="center" wrapText="1"/>
      <protection locked="0"/>
    </xf>
    <xf numFmtId="1" fontId="8" fillId="2" borderId="3" xfId="0" applyNumberFormat="1" applyFont="1" applyFill="1" applyBorder="1" applyAlignment="1" applyProtection="1">
      <alignment horizontal="left" vertical="center" wrapText="1"/>
      <protection locked="0"/>
    </xf>
    <xf numFmtId="169" fontId="8" fillId="2" borderId="3" xfId="2" applyNumberFormat="1" applyFont="1" applyFill="1" applyBorder="1" applyAlignment="1" applyProtection="1">
      <alignment horizontal="center" vertical="center" wrapText="1"/>
      <protection locked="0"/>
    </xf>
    <xf numFmtId="0" fontId="8" fillId="0" borderId="0" xfId="0" applyFont="1" applyAlignment="1">
      <alignment horizontal="left"/>
    </xf>
    <xf numFmtId="0" fontId="8" fillId="0" borderId="0" xfId="0" applyFont="1" applyAlignment="1">
      <alignment horizontal="center"/>
    </xf>
    <xf numFmtId="0" fontId="8" fillId="0" borderId="0" xfId="0" applyFont="1" applyAlignment="1"/>
    <xf numFmtId="14" fontId="19" fillId="2" borderId="3" xfId="4" applyNumberFormat="1" applyFont="1" applyFill="1" applyBorder="1" applyAlignment="1" applyProtection="1">
      <alignment horizontal="center" vertical="center" wrapText="1"/>
      <protection locked="0"/>
    </xf>
    <xf numFmtId="9" fontId="8" fillId="2" borderId="3" xfId="3" applyFont="1" applyFill="1" applyBorder="1" applyAlignment="1" applyProtection="1">
      <alignment horizontal="center" vertical="center" wrapText="1"/>
      <protection locked="0"/>
    </xf>
    <xf numFmtId="0" fontId="5" fillId="0" borderId="0" xfId="0" applyFont="1" applyAlignment="1">
      <alignment horizontal="center"/>
    </xf>
    <xf numFmtId="9" fontId="5" fillId="0" borderId="0" xfId="0" applyNumberFormat="1" applyFont="1" applyAlignment="1"/>
    <xf numFmtId="173" fontId="5" fillId="0" borderId="0" xfId="0" applyNumberFormat="1" applyFont="1" applyAlignment="1"/>
    <xf numFmtId="0" fontId="5" fillId="0" borderId="0" xfId="0" applyFont="1" applyAlignment="1">
      <alignment horizontal="centerContinuous"/>
    </xf>
    <xf numFmtId="14" fontId="7" fillId="16" borderId="13" xfId="0" applyNumberFormat="1" applyFont="1" applyFill="1" applyBorder="1" applyAlignment="1">
      <alignment horizontal="center" vertical="center" wrapText="1"/>
    </xf>
    <xf numFmtId="0" fontId="6" fillId="19" borderId="14" xfId="0" applyFont="1" applyFill="1" applyBorder="1" applyAlignment="1">
      <alignment horizontal="center" vertical="center" wrapText="1"/>
    </xf>
    <xf numFmtId="0" fontId="6" fillId="20" borderId="14" xfId="0" applyFont="1" applyFill="1" applyBorder="1" applyAlignment="1">
      <alignment horizontal="center" vertical="center" wrapText="1"/>
    </xf>
    <xf numFmtId="0" fontId="6" fillId="21" borderId="14"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22" borderId="14" xfId="0" applyFont="1" applyFill="1" applyBorder="1" applyAlignment="1">
      <alignment horizontal="center" vertical="center" wrapText="1"/>
    </xf>
    <xf numFmtId="0" fontId="6" fillId="23" borderId="14" xfId="0" applyFont="1" applyFill="1" applyBorder="1" applyAlignment="1">
      <alignment horizontal="center" vertical="center" wrapText="1"/>
    </xf>
    <xf numFmtId="166" fontId="6" fillId="15" borderId="14" xfId="0" applyNumberFormat="1" applyFont="1" applyFill="1" applyBorder="1" applyAlignment="1">
      <alignment horizontal="center" vertical="center" wrapText="1"/>
    </xf>
    <xf numFmtId="170" fontId="6" fillId="15" borderId="14" xfId="0" applyNumberFormat="1" applyFont="1" applyFill="1" applyBorder="1" applyAlignment="1">
      <alignment horizontal="center" vertical="center" wrapText="1"/>
    </xf>
    <xf numFmtId="0" fontId="5" fillId="0" borderId="0" xfId="0" applyFont="1" applyAlignment="1">
      <alignment vertical="center"/>
    </xf>
    <xf numFmtId="0" fontId="14" fillId="0" borderId="13" xfId="0" applyFont="1" applyBorder="1" applyAlignment="1">
      <alignment vertical="center" wrapText="1"/>
    </xf>
    <xf numFmtId="0" fontId="14" fillId="25" borderId="13" xfId="0" applyFont="1" applyFill="1" applyBorder="1" applyAlignment="1">
      <alignment horizontal="center" vertical="center" wrapText="1"/>
    </xf>
    <xf numFmtId="0" fontId="14" fillId="27" borderId="1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14" fillId="29" borderId="13" xfId="0" applyFont="1" applyFill="1" applyBorder="1" applyAlignment="1">
      <alignment horizontal="center" vertical="center" wrapText="1"/>
    </xf>
    <xf numFmtId="0" fontId="5" fillId="0" borderId="0" xfId="0" applyFont="1" applyFill="1" applyAlignment="1">
      <alignment horizontal="center" vertical="center"/>
    </xf>
    <xf numFmtId="0" fontId="8" fillId="2" borderId="3" xfId="0" applyFont="1" applyFill="1" applyBorder="1" applyAlignment="1" applyProtection="1">
      <alignment horizontal="center" vertical="center" wrapText="1"/>
      <protection locked="0"/>
    </xf>
    <xf numFmtId="15" fontId="7" fillId="2" borderId="3" xfId="4" applyNumberFormat="1" applyFont="1" applyFill="1" applyBorder="1" applyAlignment="1" applyProtection="1">
      <alignment horizontal="center" vertical="center" wrapText="1"/>
      <protection locked="0"/>
    </xf>
    <xf numFmtId="14" fontId="14" fillId="0" borderId="13" xfId="0" applyNumberFormat="1" applyFont="1" applyBorder="1" applyAlignment="1">
      <alignment vertical="center" wrapText="1"/>
    </xf>
    <xf numFmtId="44" fontId="6" fillId="7" borderId="12"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wrapText="1"/>
      <protection locked="0"/>
    </xf>
    <xf numFmtId="0" fontId="14" fillId="26" borderId="13" xfId="0" applyFont="1" applyFill="1" applyBorder="1" applyAlignment="1">
      <alignment horizontal="center" vertical="center" wrapText="1"/>
    </xf>
    <xf numFmtId="0" fontId="18" fillId="0" borderId="26" xfId="0" applyFont="1" applyBorder="1"/>
    <xf numFmtId="0" fontId="15" fillId="0" borderId="0" xfId="0" applyFont="1" applyAlignment="1"/>
    <xf numFmtId="0" fontId="14" fillId="30" borderId="11" xfId="0" applyFont="1" applyFill="1" applyBorder="1" applyAlignment="1">
      <alignment horizontal="center" vertical="center" wrapText="1"/>
    </xf>
    <xf numFmtId="0" fontId="7" fillId="2" borderId="11" xfId="4" applyFont="1" applyFill="1" applyBorder="1" applyAlignment="1" applyProtection="1">
      <alignment horizontal="center" vertical="center" wrapText="1"/>
      <protection locked="0"/>
    </xf>
    <xf numFmtId="0" fontId="16" fillId="2" borderId="11" xfId="4" applyFont="1" applyFill="1" applyBorder="1" applyAlignment="1" applyProtection="1">
      <alignment horizontal="center" vertical="center" wrapText="1"/>
      <protection locked="0"/>
    </xf>
    <xf numFmtId="4" fontId="3" fillId="0" borderId="0" xfId="4" applyNumberFormat="1" applyAlignment="1">
      <alignment vertical="center"/>
    </xf>
    <xf numFmtId="41" fontId="17" fillId="19" borderId="13" xfId="8" applyFont="1" applyFill="1" applyBorder="1" applyAlignment="1">
      <alignment horizontal="center" vertical="center" wrapText="1"/>
    </xf>
    <xf numFmtId="41" fontId="15" fillId="0" borderId="0" xfId="8" applyFont="1" applyAlignment="1"/>
    <xf numFmtId="3" fontId="8" fillId="2" borderId="3" xfId="7" applyNumberFormat="1" applyFont="1" applyFill="1" applyBorder="1" applyAlignment="1" applyProtection="1">
      <alignment horizontal="center" vertical="center" wrapText="1"/>
      <protection locked="0"/>
    </xf>
    <xf numFmtId="1" fontId="8" fillId="2" borderId="3" xfId="7" applyNumberFormat="1" applyFont="1" applyFill="1" applyBorder="1" applyAlignment="1" applyProtection="1">
      <alignment horizontal="center" vertical="center" wrapText="1"/>
      <protection locked="0"/>
    </xf>
    <xf numFmtId="1" fontId="8" fillId="2" borderId="3" xfId="1"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44" fontId="5" fillId="2" borderId="0" xfId="4" applyNumberFormat="1" applyFont="1" applyFill="1" applyAlignment="1" applyProtection="1">
      <alignment horizontal="center" vertical="center" wrapText="1"/>
      <protection locked="0"/>
    </xf>
    <xf numFmtId="43" fontId="5" fillId="2" borderId="0" xfId="4" applyNumberFormat="1" applyFont="1" applyFill="1" applyAlignment="1" applyProtection="1">
      <alignment wrapText="1"/>
      <protection locked="0"/>
    </xf>
    <xf numFmtId="0" fontId="22" fillId="2" borderId="3" xfId="5" applyFont="1" applyFill="1" applyBorder="1" applyAlignment="1" applyProtection="1">
      <alignment horizontal="left" vertical="center" wrapText="1"/>
      <protection locked="0"/>
    </xf>
    <xf numFmtId="0" fontId="22" fillId="9" borderId="3" xfId="4" applyFont="1" applyFill="1" applyBorder="1" applyAlignment="1">
      <alignment horizontal="center" vertical="center" wrapText="1"/>
    </xf>
    <xf numFmtId="0" fontId="2" fillId="0" borderId="0" xfId="0" applyFont="1"/>
    <xf numFmtId="0" fontId="13" fillId="0" borderId="13" xfId="0" applyFont="1" applyBorder="1" applyAlignment="1">
      <alignment horizontal="left" vertical="center" wrapText="1"/>
    </xf>
    <xf numFmtId="0" fontId="13" fillId="20" borderId="13" xfId="0" applyFont="1" applyFill="1" applyBorder="1" applyAlignment="1">
      <alignment horizontal="center" vertical="center" wrapText="1"/>
    </xf>
    <xf numFmtId="0" fontId="4" fillId="0" borderId="0" xfId="0" applyFont="1" applyAlignment="1"/>
    <xf numFmtId="176" fontId="8" fillId="2" borderId="3" xfId="2" applyNumberFormat="1" applyFont="1" applyFill="1" applyBorder="1" applyAlignment="1">
      <alignment horizontal="center" vertical="center"/>
    </xf>
    <xf numFmtId="0" fontId="8" fillId="2" borderId="10" xfId="0" applyFont="1" applyFill="1" applyBorder="1" applyAlignment="1">
      <alignment horizontal="center" vertical="center"/>
    </xf>
    <xf numFmtId="42" fontId="8" fillId="2" borderId="3" xfId="2" applyNumberFormat="1" applyFont="1" applyFill="1" applyBorder="1" applyAlignment="1" applyProtection="1">
      <alignment horizontal="center" vertical="center" wrapText="1"/>
      <protection locked="0"/>
    </xf>
    <xf numFmtId="3" fontId="8" fillId="2" borderId="3" xfId="4" applyNumberFormat="1" applyFont="1" applyFill="1" applyBorder="1" applyAlignment="1">
      <alignment horizontal="center" vertical="center" wrapText="1"/>
    </xf>
    <xf numFmtId="166" fontId="8" fillId="2" borderId="3" xfId="0" applyNumberFormat="1"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6" fillId="6" borderId="12" xfId="4" applyFont="1" applyFill="1" applyBorder="1" applyAlignment="1" applyProtection="1">
      <alignment horizontal="center" vertical="center" wrapText="1"/>
      <protection locked="0"/>
    </xf>
    <xf numFmtId="9" fontId="8" fillId="0" borderId="3" xfId="3" applyFont="1" applyFill="1" applyBorder="1" applyAlignment="1" applyProtection="1">
      <alignment horizontal="center" vertical="center" wrapText="1"/>
      <protection locked="0"/>
    </xf>
    <xf numFmtId="9" fontId="8" fillId="0" borderId="3" xfId="7" applyFont="1" applyFill="1" applyBorder="1" applyAlignment="1" applyProtection="1">
      <alignment horizontal="center" vertical="center" wrapText="1"/>
      <protection locked="0"/>
    </xf>
    <xf numFmtId="0" fontId="0" fillId="2" borderId="0" xfId="0" applyFill="1"/>
    <xf numFmtId="169" fontId="5" fillId="2" borderId="3" xfId="2" applyNumberFormat="1" applyFont="1" applyFill="1" applyBorder="1" applyAlignment="1" applyProtection="1">
      <alignment horizontal="left" vertical="center" wrapText="1"/>
      <protection locked="0"/>
    </xf>
    <xf numFmtId="165" fontId="0" fillId="2" borderId="0" xfId="2" applyFont="1" applyFill="1" applyAlignment="1">
      <alignment horizontal="center" vertical="center"/>
    </xf>
    <xf numFmtId="165" fontId="0" fillId="2" borderId="0" xfId="2" applyFont="1" applyFill="1" applyAlignment="1">
      <alignment vertical="center"/>
    </xf>
    <xf numFmtId="165" fontId="5" fillId="0" borderId="3" xfId="2" applyFont="1" applyBorder="1" applyAlignment="1" applyProtection="1">
      <alignment horizontal="left" vertical="center" wrapText="1"/>
      <protection locked="0"/>
    </xf>
    <xf numFmtId="171" fontId="10" fillId="2" borderId="13" xfId="1" applyNumberFormat="1" applyFont="1" applyFill="1" applyBorder="1" applyAlignment="1">
      <alignment horizontal="center" vertical="center" wrapText="1"/>
    </xf>
    <xf numFmtId="9" fontId="10" fillId="2" borderId="13" xfId="3"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Alignment="1">
      <alignment horizontal="right"/>
    </xf>
    <xf numFmtId="0" fontId="10" fillId="2" borderId="3" xfId="0" applyFont="1" applyFill="1" applyBorder="1" applyAlignment="1">
      <alignment horizontal="left" vertical="center" wrapText="1"/>
    </xf>
    <xf numFmtId="0" fontId="7" fillId="8"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5" fillId="2" borderId="3" xfId="4" applyFont="1" applyFill="1" applyBorder="1" applyAlignment="1">
      <alignment horizontal="center" vertical="center" wrapText="1"/>
    </xf>
    <xf numFmtId="0" fontId="5" fillId="2" borderId="3" xfId="4" applyFont="1" applyFill="1" applyBorder="1" applyAlignment="1">
      <alignment horizontal="left" vertical="center" wrapText="1"/>
    </xf>
    <xf numFmtId="0" fontId="5" fillId="2" borderId="3" xfId="4" applyFont="1" applyFill="1" applyBorder="1" applyAlignment="1">
      <alignment vertical="center" wrapText="1"/>
    </xf>
    <xf numFmtId="167" fontId="5" fillId="2" borderId="3" xfId="6" applyNumberFormat="1" applyFont="1" applyFill="1" applyBorder="1" applyAlignment="1" applyProtection="1">
      <alignment horizontal="center" vertical="center" wrapText="1"/>
    </xf>
    <xf numFmtId="168" fontId="5" fillId="2" borderId="3" xfId="1" applyNumberFormat="1"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protection locked="0"/>
    </xf>
    <xf numFmtId="3" fontId="5" fillId="2" borderId="3" xfId="0" applyNumberFormat="1" applyFont="1" applyFill="1" applyBorder="1" applyAlignment="1" applyProtection="1">
      <alignment horizontal="center" vertical="center" wrapText="1"/>
      <protection locked="0"/>
    </xf>
    <xf numFmtId="164" fontId="5" fillId="2" borderId="3" xfId="9" applyFont="1" applyFill="1" applyBorder="1" applyAlignment="1" applyProtection="1">
      <alignment horizontal="center" vertical="center" wrapText="1"/>
      <protection locked="0"/>
    </xf>
    <xf numFmtId="166" fontId="5" fillId="2" borderId="3"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169" fontId="5" fillId="2" borderId="3" xfId="0" applyNumberFormat="1" applyFont="1" applyFill="1" applyBorder="1" applyAlignment="1" applyProtection="1">
      <alignment horizontal="left" vertical="center" wrapText="1"/>
      <protection locked="0"/>
    </xf>
    <xf numFmtId="9" fontId="5" fillId="2" borderId="3" xfId="4" applyNumberFormat="1" applyFont="1" applyFill="1" applyBorder="1" applyAlignment="1">
      <alignment horizontal="center" vertical="center" wrapText="1"/>
    </xf>
    <xf numFmtId="164" fontId="5" fillId="2" borderId="0" xfId="9" applyFont="1" applyFill="1" applyAlignment="1">
      <alignment vertical="center" wrapText="1"/>
    </xf>
    <xf numFmtId="164" fontId="5" fillId="2" borderId="3" xfId="0" applyNumberFormat="1" applyFont="1" applyFill="1" applyBorder="1" applyAlignment="1" applyProtection="1">
      <alignment horizontal="left" vertical="center" wrapText="1"/>
      <protection locked="0"/>
    </xf>
    <xf numFmtId="164" fontId="5" fillId="2" borderId="3" xfId="9" applyFont="1" applyFill="1" applyBorder="1" applyAlignment="1">
      <alignment vertical="center" wrapText="1"/>
    </xf>
    <xf numFmtId="9" fontId="5" fillId="2" borderId="3" xfId="0" applyNumberFormat="1" applyFont="1" applyFill="1" applyBorder="1" applyAlignment="1" applyProtection="1">
      <alignment horizontal="center" vertical="center" wrapText="1"/>
      <protection locked="0"/>
    </xf>
    <xf numFmtId="4" fontId="10" fillId="2" borderId="13" xfId="0" applyNumberFormat="1" applyFont="1" applyFill="1" applyBorder="1" applyAlignment="1">
      <alignment horizontal="left" wrapText="1"/>
    </xf>
    <xf numFmtId="164" fontId="0" fillId="2" borderId="0" xfId="0" applyNumberFormat="1" applyFill="1"/>
    <xf numFmtId="44" fontId="0" fillId="2" borderId="0" xfId="0" applyNumberFormat="1" applyFill="1"/>
    <xf numFmtId="9" fontId="5" fillId="2" borderId="3" xfId="1" applyNumberFormat="1" applyFont="1" applyFill="1" applyBorder="1" applyAlignment="1" applyProtection="1">
      <alignment horizontal="center" vertical="center" wrapText="1"/>
      <protection locked="0"/>
    </xf>
    <xf numFmtId="0" fontId="0" fillId="2" borderId="3" xfId="0" applyFill="1" applyBorder="1" applyAlignment="1">
      <alignment horizontal="center" vertical="center"/>
    </xf>
    <xf numFmtId="44" fontId="5" fillId="2" borderId="3" xfId="0" applyNumberFormat="1" applyFont="1" applyFill="1" applyBorder="1" applyAlignment="1" applyProtection="1">
      <alignment horizontal="left" vertical="center" wrapText="1"/>
      <protection locked="0"/>
    </xf>
    <xf numFmtId="9" fontId="5" fillId="2" borderId="3" xfId="3" applyFont="1" applyFill="1" applyBorder="1" applyAlignment="1" applyProtection="1">
      <alignment horizontal="center" vertical="center" wrapText="1"/>
    </xf>
    <xf numFmtId="164" fontId="5" fillId="2" borderId="3" xfId="9" applyFont="1" applyFill="1" applyBorder="1" applyAlignment="1">
      <alignment horizontal="center" vertical="center"/>
    </xf>
    <xf numFmtId="1" fontId="5" fillId="2" borderId="3" xfId="4" applyNumberFormat="1" applyFont="1" applyFill="1" applyBorder="1" applyAlignment="1">
      <alignment horizontal="center" vertical="center" wrapText="1"/>
    </xf>
    <xf numFmtId="9" fontId="5" fillId="2" borderId="3" xfId="4" applyNumberFormat="1" applyFont="1" applyFill="1" applyBorder="1" applyAlignment="1" applyProtection="1">
      <alignment horizontal="left" vertical="center" wrapText="1"/>
      <protection locked="0"/>
    </xf>
    <xf numFmtId="9" fontId="8" fillId="2" borderId="3" xfId="1" applyNumberFormat="1" applyFont="1" applyFill="1" applyBorder="1" applyAlignment="1" applyProtection="1">
      <alignment horizontal="center" vertical="center" wrapText="1"/>
      <protection locked="0"/>
    </xf>
    <xf numFmtId="0" fontId="5" fillId="2" borderId="0" xfId="0" applyFont="1" applyFill="1"/>
    <xf numFmtId="0" fontId="1" fillId="2" borderId="0" xfId="0" applyFont="1" applyFill="1"/>
    <xf numFmtId="164" fontId="5" fillId="2" borderId="13" xfId="9" applyFont="1" applyFill="1" applyBorder="1" applyAlignment="1">
      <alignment vertical="center" wrapText="1"/>
    </xf>
    <xf numFmtId="164" fontId="5" fillId="2" borderId="13" xfId="9" applyFont="1" applyFill="1" applyBorder="1" applyAlignment="1">
      <alignment vertical="center"/>
    </xf>
    <xf numFmtId="164" fontId="8" fillId="2" borderId="3" xfId="9" applyFont="1" applyFill="1" applyBorder="1" applyAlignment="1" applyProtection="1">
      <alignment horizontal="center" vertical="center" wrapText="1"/>
      <protection locked="0"/>
    </xf>
    <xf numFmtId="165" fontId="8" fillId="2" borderId="3" xfId="2" applyFont="1" applyFill="1" applyBorder="1" applyAlignment="1" applyProtection="1">
      <alignment horizontal="center" vertical="center" wrapText="1"/>
      <protection locked="0"/>
    </xf>
    <xf numFmtId="0" fontId="5" fillId="2" borderId="13" xfId="0" applyFont="1" applyFill="1" applyBorder="1" applyAlignment="1">
      <alignment horizontal="left" vertical="center" wrapText="1"/>
    </xf>
    <xf numFmtId="0" fontId="5" fillId="2" borderId="20" xfId="0" applyFont="1" applyFill="1" applyBorder="1" applyAlignment="1">
      <alignment horizontal="left" vertical="center" wrapText="1"/>
    </xf>
    <xf numFmtId="1" fontId="5" fillId="2" borderId="20" xfId="0" applyNumberFormat="1"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 xfId="0" applyFont="1" applyFill="1" applyBorder="1" applyAlignment="1">
      <alignment horizontal="left" vertical="center" wrapText="1"/>
    </xf>
    <xf numFmtId="1" fontId="5" fillId="2" borderId="3" xfId="0" applyNumberFormat="1" applyFont="1" applyFill="1" applyBorder="1" applyAlignment="1">
      <alignment horizontal="left" vertical="center" wrapText="1"/>
    </xf>
    <xf numFmtId="9" fontId="5" fillId="2" borderId="3" xfId="0" applyNumberFormat="1" applyFont="1" applyFill="1" applyBorder="1" applyAlignment="1">
      <alignment horizontal="center" vertical="center" wrapText="1"/>
    </xf>
    <xf numFmtId="9" fontId="5" fillId="2" borderId="3"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9" fontId="5" fillId="2" borderId="3" xfId="3"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173" fontId="5" fillId="2" borderId="3" xfId="0" applyNumberFormat="1" applyFont="1" applyFill="1" applyBorder="1" applyAlignment="1">
      <alignment horizontal="left" vertical="center" wrapText="1"/>
    </xf>
    <xf numFmtId="168" fontId="5" fillId="2" borderId="3"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168" fontId="5" fillId="2" borderId="3" xfId="0" applyNumberFormat="1" applyFont="1" applyFill="1" applyBorder="1" applyAlignment="1">
      <alignment horizontal="left" vertical="center" wrapText="1"/>
    </xf>
    <xf numFmtId="174" fontId="5" fillId="2" borderId="20" xfId="0" applyNumberFormat="1" applyFont="1" applyFill="1" applyBorder="1" applyAlignment="1">
      <alignment horizontal="left" vertical="center" wrapText="1"/>
    </xf>
    <xf numFmtId="165" fontId="5" fillId="2" borderId="0" xfId="2" applyFont="1" applyFill="1" applyAlignment="1"/>
    <xf numFmtId="0" fontId="5" fillId="2" borderId="14" xfId="0" applyFont="1" applyFill="1" applyBorder="1" applyAlignment="1">
      <alignment horizontal="left" vertical="center" wrapText="1"/>
    </xf>
    <xf numFmtId="0" fontId="5" fillId="2" borderId="25" xfId="0" applyFont="1" applyFill="1" applyBorder="1" applyAlignment="1">
      <alignment horizontal="left" vertical="center" wrapText="1"/>
    </xf>
    <xf numFmtId="1" fontId="5" fillId="2" borderId="25" xfId="0" applyNumberFormat="1" applyFont="1" applyFill="1" applyBorder="1" applyAlignment="1">
      <alignment horizontal="left" vertical="center" wrapText="1"/>
    </xf>
    <xf numFmtId="0" fontId="5" fillId="2" borderId="28" xfId="0" applyFont="1" applyFill="1" applyBorder="1" applyAlignment="1">
      <alignment horizontal="left" vertical="center" wrapText="1"/>
    </xf>
    <xf numFmtId="175" fontId="5" fillId="2" borderId="3" xfId="0" applyNumberFormat="1" applyFont="1" applyFill="1" applyBorder="1" applyAlignment="1">
      <alignment horizontal="left" vertical="center" wrapText="1"/>
    </xf>
    <xf numFmtId="174" fontId="5" fillId="2" borderId="25" xfId="0" applyNumberFormat="1" applyFont="1" applyFill="1" applyBorder="1" applyAlignment="1">
      <alignment horizontal="left" vertical="center" wrapText="1"/>
    </xf>
    <xf numFmtId="0" fontId="10" fillId="2" borderId="13" xfId="0"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64" fontId="10" fillId="2" borderId="13" xfId="9" applyFont="1" applyFill="1" applyBorder="1" applyAlignment="1">
      <alignment horizontal="center" vertical="center" wrapText="1"/>
    </xf>
    <xf numFmtId="0" fontId="5" fillId="2" borderId="0" xfId="0" applyFont="1" applyFill="1" applyAlignment="1">
      <alignment vertical="center"/>
    </xf>
    <xf numFmtId="165" fontId="10" fillId="2" borderId="13" xfId="2" applyFont="1" applyFill="1" applyBorder="1" applyAlignment="1">
      <alignment horizontal="center" vertical="center" wrapText="1"/>
    </xf>
    <xf numFmtId="3" fontId="5" fillId="2" borderId="3" xfId="7" applyNumberFormat="1" applyFont="1" applyFill="1" applyBorder="1" applyAlignment="1" applyProtection="1">
      <alignment horizontal="center" vertical="center" wrapText="1"/>
      <protection locked="0"/>
    </xf>
    <xf numFmtId="169" fontId="8" fillId="2" borderId="10" xfId="2" applyNumberFormat="1" applyFont="1" applyFill="1" applyBorder="1" applyAlignment="1" applyProtection="1">
      <alignment horizontal="left" vertical="center" wrapText="1"/>
      <protection locked="0"/>
    </xf>
    <xf numFmtId="1" fontId="8" fillId="2" borderId="3" xfId="4" applyNumberFormat="1" applyFont="1" applyFill="1" applyBorder="1" applyAlignment="1" applyProtection="1">
      <alignment horizontal="left" vertical="center" wrapText="1"/>
      <protection locked="0"/>
    </xf>
    <xf numFmtId="9" fontId="8" fillId="2" borderId="3" xfId="4" applyNumberFormat="1" applyFont="1" applyFill="1" applyBorder="1" applyAlignment="1" applyProtection="1">
      <alignment horizontal="left" vertical="center" wrapText="1"/>
      <protection locked="0"/>
    </xf>
    <xf numFmtId="168" fontId="8" fillId="2" borderId="3" xfId="1" applyNumberFormat="1" applyFont="1" applyFill="1" applyBorder="1" applyAlignment="1" applyProtection="1">
      <alignment horizontal="left" vertical="center" wrapText="1"/>
      <protection locked="0"/>
    </xf>
    <xf numFmtId="3" fontId="8" fillId="2" borderId="3" xfId="4" applyNumberFormat="1" applyFont="1" applyFill="1" applyBorder="1" applyAlignment="1" applyProtection="1">
      <alignment horizontal="center" vertical="center" wrapText="1"/>
      <protection locked="0"/>
    </xf>
    <xf numFmtId="9" fontId="8" fillId="2" borderId="3" xfId="7" applyFont="1" applyFill="1" applyBorder="1" applyAlignment="1" applyProtection="1">
      <alignment horizontal="left" vertical="center" wrapText="1"/>
    </xf>
    <xf numFmtId="169" fontId="8" fillId="2" borderId="3" xfId="0" applyNumberFormat="1"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protection locked="0"/>
    </xf>
    <xf numFmtId="0" fontId="20" fillId="2" borderId="0" xfId="0" applyFont="1" applyFill="1"/>
    <xf numFmtId="9" fontId="8" fillId="2" borderId="3" xfId="4" applyNumberFormat="1" applyFont="1" applyFill="1" applyBorder="1" applyAlignment="1" applyProtection="1">
      <alignment horizontal="center" vertical="center" wrapText="1"/>
      <protection locked="0"/>
    </xf>
    <xf numFmtId="171" fontId="8" fillId="2" borderId="3" xfId="1" applyNumberFormat="1" applyFont="1" applyFill="1" applyBorder="1" applyAlignment="1" applyProtection="1">
      <alignment horizontal="center" vertical="center" wrapText="1"/>
      <protection locked="0"/>
    </xf>
    <xf numFmtId="1" fontId="8" fillId="2" borderId="3" xfId="3" applyNumberFormat="1"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43" fontId="8" fillId="2" borderId="3" xfId="1" applyFont="1" applyFill="1" applyBorder="1" applyAlignment="1">
      <alignment horizontal="left" vertical="center"/>
    </xf>
    <xf numFmtId="0" fontId="6" fillId="2" borderId="13" xfId="0"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7" fillId="37" borderId="3" xfId="4" applyFont="1" applyFill="1" applyBorder="1" applyAlignment="1">
      <alignment horizontal="center" vertical="center" wrapText="1"/>
    </xf>
    <xf numFmtId="0" fontId="6" fillId="2" borderId="3" xfId="4" applyFont="1" applyFill="1" applyBorder="1" applyAlignment="1">
      <alignment horizontal="center" vertical="center" wrapText="1"/>
    </xf>
    <xf numFmtId="166" fontId="7" fillId="37" borderId="3" xfId="4" applyNumberFormat="1" applyFont="1" applyFill="1" applyBorder="1" applyAlignment="1">
      <alignment horizontal="center" vertical="center" wrapText="1"/>
    </xf>
    <xf numFmtId="166" fontId="7" fillId="37" borderId="9" xfId="4" applyNumberFormat="1" applyFont="1" applyFill="1" applyBorder="1" applyAlignment="1">
      <alignment horizontal="center" vertical="center" wrapText="1"/>
    </xf>
    <xf numFmtId="166" fontId="7" fillId="37" borderId="0" xfId="4" applyNumberFormat="1" applyFont="1" applyFill="1" applyBorder="1" applyAlignment="1">
      <alignment horizontal="center" vertical="center" wrapText="1"/>
    </xf>
    <xf numFmtId="0" fontId="5" fillId="2" borderId="0" xfId="0" applyFont="1" applyFill="1" applyAlignment="1">
      <alignment horizontal="center"/>
    </xf>
    <xf numFmtId="1" fontId="5" fillId="2" borderId="13" xfId="0"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41" fontId="5" fillId="2" borderId="13" xfId="8" applyFont="1" applyFill="1" applyBorder="1" applyAlignment="1">
      <alignment horizontal="right" vertical="center" wrapText="1"/>
    </xf>
    <xf numFmtId="9" fontId="5" fillId="2" borderId="13" xfId="3" applyFont="1" applyFill="1" applyBorder="1" applyAlignment="1">
      <alignment horizontal="left" vertical="center" wrapText="1"/>
    </xf>
    <xf numFmtId="176" fontId="5" fillId="2" borderId="13" xfId="2" applyNumberFormat="1" applyFont="1" applyFill="1" applyBorder="1" applyAlignment="1">
      <alignment horizontal="left" vertical="center" wrapText="1"/>
    </xf>
    <xf numFmtId="165" fontId="5" fillId="2" borderId="13" xfId="2" applyFont="1" applyFill="1" applyBorder="1" applyAlignment="1">
      <alignment horizontal="center" vertical="center" wrapText="1"/>
    </xf>
    <xf numFmtId="9" fontId="5" fillId="2" borderId="13" xfId="3" applyFont="1" applyFill="1" applyBorder="1" applyAlignment="1">
      <alignment horizontal="center" vertical="center" wrapText="1"/>
    </xf>
    <xf numFmtId="9" fontId="5" fillId="2" borderId="13" xfId="3" applyFont="1" applyFill="1" applyBorder="1" applyAlignment="1">
      <alignment horizontal="right" vertical="center" wrapText="1"/>
    </xf>
    <xf numFmtId="1" fontId="5" fillId="2" borderId="13" xfId="8" applyNumberFormat="1" applyFont="1" applyFill="1" applyBorder="1" applyAlignment="1">
      <alignment horizontal="right" vertical="center" wrapText="1"/>
    </xf>
    <xf numFmtId="1" fontId="5" fillId="2" borderId="14" xfId="0" applyNumberFormat="1" applyFont="1" applyFill="1" applyBorder="1" applyAlignment="1">
      <alignment horizontal="left" vertical="center" wrapText="1"/>
    </xf>
    <xf numFmtId="0" fontId="5" fillId="2" borderId="14" xfId="0" applyFont="1" applyFill="1" applyBorder="1" applyAlignment="1">
      <alignment horizontal="center" vertical="center" wrapText="1"/>
    </xf>
    <xf numFmtId="41" fontId="5" fillId="2" borderId="14" xfId="8" applyFont="1" applyFill="1" applyBorder="1" applyAlignment="1">
      <alignment horizontal="right" vertical="center" wrapText="1"/>
    </xf>
    <xf numFmtId="9" fontId="5" fillId="2" borderId="14" xfId="3" applyFont="1" applyFill="1" applyBorder="1" applyAlignment="1">
      <alignment horizontal="left" vertical="center" wrapText="1"/>
    </xf>
    <xf numFmtId="178" fontId="5" fillId="2" borderId="13" xfId="2" applyNumberFormat="1" applyFont="1" applyFill="1" applyBorder="1" applyAlignment="1">
      <alignment horizontal="center" vertical="center" wrapText="1"/>
    </xf>
    <xf numFmtId="176" fontId="5" fillId="2" borderId="13" xfId="2" applyNumberFormat="1" applyFont="1" applyFill="1" applyBorder="1" applyAlignment="1">
      <alignment horizontal="center" vertical="center" wrapText="1"/>
    </xf>
    <xf numFmtId="9" fontId="5" fillId="2" borderId="14" xfId="3" applyFont="1" applyFill="1" applyBorder="1" applyAlignment="1">
      <alignment horizontal="center" vertical="center" wrapText="1"/>
    </xf>
    <xf numFmtId="0" fontId="5" fillId="2" borderId="3" xfId="4" applyFont="1" applyFill="1" applyBorder="1" applyAlignment="1" applyProtection="1">
      <alignment horizontal="left" vertical="center" wrapText="1"/>
    </xf>
    <xf numFmtId="0" fontId="5" fillId="2" borderId="3" xfId="4" applyFont="1" applyFill="1" applyBorder="1" applyAlignment="1" applyProtection="1">
      <alignment horizontal="center" vertical="center" wrapText="1"/>
    </xf>
    <xf numFmtId="3" fontId="5" fillId="2" borderId="3" xfId="4" applyNumberFormat="1" applyFont="1" applyFill="1" applyBorder="1" applyAlignment="1" applyProtection="1">
      <alignment horizontal="center" vertical="center" wrapText="1"/>
    </xf>
    <xf numFmtId="42" fontId="5" fillId="2" borderId="3" xfId="2" applyNumberFormat="1" applyFont="1" applyFill="1" applyBorder="1" applyAlignment="1" applyProtection="1">
      <alignment horizontal="center" vertical="center" wrapText="1"/>
      <protection locked="0"/>
    </xf>
    <xf numFmtId="175" fontId="5" fillId="2" borderId="3" xfId="2" applyNumberFormat="1" applyFont="1" applyFill="1" applyBorder="1" applyAlignment="1" applyProtection="1">
      <alignment horizontal="center" vertical="center" wrapText="1"/>
      <protection locked="0"/>
    </xf>
    <xf numFmtId="9" fontId="5" fillId="2" borderId="0" xfId="4" applyNumberFormat="1" applyFont="1" applyFill="1" applyAlignment="1" applyProtection="1">
      <alignment horizontal="center" vertical="center" wrapText="1"/>
      <protection locked="0"/>
    </xf>
    <xf numFmtId="9" fontId="5" fillId="2" borderId="3" xfId="4" applyNumberFormat="1" applyFont="1" applyFill="1" applyBorder="1" applyAlignment="1" applyProtection="1">
      <alignment horizontal="center" vertical="center" wrapText="1"/>
    </xf>
    <xf numFmtId="0" fontId="18" fillId="2" borderId="13" xfId="0" applyFont="1" applyFill="1" applyBorder="1" applyAlignment="1">
      <alignment horizontal="center" vertical="center" wrapText="1"/>
    </xf>
    <xf numFmtId="0" fontId="18" fillId="2" borderId="13" xfId="0" applyFont="1" applyFill="1" applyBorder="1" applyAlignment="1">
      <alignment vertical="center" wrapText="1"/>
    </xf>
    <xf numFmtId="1" fontId="18" fillId="2" borderId="13" xfId="0" applyNumberFormat="1" applyFont="1" applyFill="1" applyBorder="1" applyAlignment="1">
      <alignment horizontal="center" vertical="center" wrapText="1"/>
    </xf>
    <xf numFmtId="0" fontId="18" fillId="2" borderId="13" xfId="0" applyFont="1" applyFill="1" applyBorder="1" applyAlignment="1">
      <alignment horizontal="left" vertical="center" wrapText="1"/>
    </xf>
    <xf numFmtId="41" fontId="18" fillId="2" borderId="13" xfId="8" applyFont="1" applyFill="1" applyBorder="1" applyAlignment="1">
      <alignment horizontal="center" vertical="center" wrapText="1"/>
    </xf>
    <xf numFmtId="9" fontId="18" fillId="2" borderId="13" xfId="0" applyNumberFormat="1" applyFont="1" applyFill="1" applyBorder="1" applyAlignment="1">
      <alignment horizontal="center" vertical="center" wrapText="1"/>
    </xf>
    <xf numFmtId="168" fontId="18" fillId="2" borderId="13" xfId="0" applyNumberFormat="1" applyFont="1" applyFill="1" applyBorder="1" applyAlignment="1">
      <alignment horizontal="center" vertical="center" wrapText="1"/>
    </xf>
    <xf numFmtId="0" fontId="15" fillId="2" borderId="3" xfId="4" applyFont="1" applyFill="1" applyBorder="1" applyAlignment="1">
      <alignment horizontal="left" vertical="center" wrapText="1"/>
    </xf>
    <xf numFmtId="3" fontId="18" fillId="2" borderId="13" xfId="0" applyNumberFormat="1" applyFont="1" applyFill="1" applyBorder="1" applyAlignment="1">
      <alignment horizontal="center" vertical="center" wrapText="1"/>
    </xf>
    <xf numFmtId="174" fontId="18" fillId="2" borderId="13"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xf numFmtId="0" fontId="21"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174" fontId="18" fillId="2" borderId="13" xfId="0" applyNumberFormat="1" applyFont="1" applyFill="1" applyBorder="1" applyAlignment="1">
      <alignment vertical="center" wrapText="1"/>
    </xf>
    <xf numFmtId="9" fontId="18" fillId="2" borderId="13" xfId="3" applyFont="1" applyFill="1" applyBorder="1" applyAlignment="1">
      <alignment horizontal="center" vertical="center" wrapText="1"/>
    </xf>
    <xf numFmtId="3" fontId="0" fillId="2" borderId="0" xfId="0" applyNumberFormat="1" applyFill="1"/>
    <xf numFmtId="0" fontId="20" fillId="2" borderId="13" xfId="0" applyFont="1" applyFill="1" applyBorder="1" applyAlignment="1">
      <alignment horizontal="left" vertical="center" wrapText="1"/>
    </xf>
    <xf numFmtId="166" fontId="18" fillId="2" borderId="1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1" fontId="10" fillId="2" borderId="3" xfId="0" applyNumberFormat="1"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9" fontId="8" fillId="2" borderId="3" xfId="3" applyFont="1" applyFill="1" applyBorder="1" applyAlignment="1">
      <alignment horizontal="center" vertical="center" wrapText="1"/>
    </xf>
    <xf numFmtId="9" fontId="10" fillId="2" borderId="3" xfId="3"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164" fontId="0" fillId="2" borderId="0" xfId="9" applyFont="1" applyFill="1" applyAlignment="1">
      <alignment horizontal="center" vertical="center"/>
    </xf>
    <xf numFmtId="0" fontId="8" fillId="2" borderId="3" xfId="0" applyFont="1" applyFill="1" applyBorder="1" applyAlignment="1" applyProtection="1">
      <alignment vertical="center" wrapText="1"/>
    </xf>
    <xf numFmtId="0" fontId="8" fillId="2" borderId="3" xfId="0" applyFont="1" applyFill="1" applyBorder="1" applyAlignment="1" applyProtection="1">
      <alignment horizontal="center" vertical="center" wrapText="1"/>
    </xf>
    <xf numFmtId="1" fontId="8" fillId="2" borderId="3" xfId="0" applyNumberFormat="1" applyFont="1" applyFill="1" applyBorder="1" applyAlignment="1">
      <alignment horizontal="center" vertical="center" wrapText="1"/>
    </xf>
    <xf numFmtId="43" fontId="5" fillId="2" borderId="3" xfId="0" applyNumberFormat="1" applyFont="1" applyFill="1" applyBorder="1" applyAlignment="1" applyProtection="1">
      <alignment horizontal="center" vertical="center" wrapText="1"/>
      <protection locked="0"/>
    </xf>
    <xf numFmtId="171" fontId="5" fillId="2" borderId="3" xfId="0" applyNumberFormat="1" applyFont="1" applyFill="1" applyBorder="1" applyAlignment="1" applyProtection="1">
      <alignment horizontal="center" vertical="center" wrapText="1"/>
      <protection locked="0"/>
    </xf>
    <xf numFmtId="44" fontId="5" fillId="2" borderId="3" xfId="2"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xf>
    <xf numFmtId="9" fontId="8" fillId="2" borderId="3" xfId="0" applyNumberFormat="1" applyFont="1" applyFill="1" applyBorder="1" applyAlignment="1" applyProtection="1">
      <alignment horizontal="center" vertical="center" wrapText="1"/>
    </xf>
    <xf numFmtId="0" fontId="10" fillId="2" borderId="16" xfId="0" applyFont="1" applyFill="1" applyBorder="1" applyAlignment="1">
      <alignment horizontal="center" vertical="center" wrapText="1"/>
    </xf>
    <xf numFmtId="0" fontId="10" fillId="2" borderId="16" xfId="0" applyFont="1" applyFill="1" applyBorder="1" applyAlignment="1">
      <alignment vertical="center" wrapText="1"/>
    </xf>
    <xf numFmtId="0" fontId="8" fillId="2" borderId="16" xfId="0" applyFont="1" applyFill="1" applyBorder="1" applyAlignment="1">
      <alignment horizontal="center" vertical="center" wrapText="1"/>
    </xf>
    <xf numFmtId="1" fontId="10" fillId="2" borderId="16" xfId="0" applyNumberFormat="1" applyFont="1" applyFill="1" applyBorder="1" applyAlignment="1">
      <alignment horizontal="center" vertical="center" wrapText="1"/>
    </xf>
    <xf numFmtId="0" fontId="5" fillId="2" borderId="16" xfId="4" applyFont="1" applyFill="1" applyBorder="1" applyAlignment="1">
      <alignment horizontal="left" vertical="center" wrapText="1"/>
    </xf>
    <xf numFmtId="9" fontId="10" fillId="2" borderId="16" xfId="0" applyNumberFormat="1" applyFont="1" applyFill="1" applyBorder="1" applyAlignment="1">
      <alignment horizontal="center" vertical="center" wrapText="1"/>
    </xf>
    <xf numFmtId="9" fontId="5" fillId="2" borderId="16" xfId="3" applyFont="1" applyFill="1" applyBorder="1" applyAlignment="1" applyProtection="1">
      <alignment horizontal="center" vertical="center" wrapText="1"/>
    </xf>
    <xf numFmtId="0" fontId="8" fillId="2" borderId="16"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9" fontId="8" fillId="2" borderId="16" xfId="0" applyNumberFormat="1" applyFont="1" applyFill="1" applyBorder="1" applyAlignment="1" applyProtection="1">
      <alignment horizontal="center" vertical="center" wrapText="1"/>
    </xf>
    <xf numFmtId="3" fontId="5" fillId="2" borderId="16" xfId="4" applyNumberFormat="1" applyFont="1" applyFill="1" applyBorder="1" applyAlignment="1" applyProtection="1">
      <alignment horizontal="center" vertical="center" wrapText="1"/>
    </xf>
    <xf numFmtId="9" fontId="8" fillId="2" borderId="16" xfId="0" applyNumberFormat="1" applyFont="1" applyFill="1" applyBorder="1" applyAlignment="1">
      <alignment horizontal="center" vertical="center" wrapText="1"/>
    </xf>
    <xf numFmtId="9" fontId="5" fillId="2" borderId="16" xfId="7" applyFont="1" applyFill="1" applyBorder="1" applyAlignment="1" applyProtection="1">
      <alignment horizontal="center" vertical="center" wrapText="1"/>
    </xf>
    <xf numFmtId="43" fontId="5" fillId="2" borderId="16" xfId="0" applyNumberFormat="1"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44" fontId="5" fillId="2" borderId="3" xfId="1" applyNumberFormat="1" applyFont="1" applyFill="1" applyBorder="1" applyAlignment="1">
      <alignment horizontal="center" vertical="center"/>
    </xf>
    <xf numFmtId="165" fontId="0" fillId="2" borderId="3" xfId="2" applyFont="1" applyFill="1" applyBorder="1"/>
    <xf numFmtId="165" fontId="0" fillId="2" borderId="0" xfId="2" applyFont="1" applyFill="1"/>
    <xf numFmtId="164" fontId="5" fillId="2" borderId="13" xfId="9" applyFont="1" applyFill="1" applyBorder="1" applyAlignment="1">
      <alignment horizontal="center" vertical="center"/>
    </xf>
    <xf numFmtId="0" fontId="5" fillId="2" borderId="13" xfId="0" applyFont="1" applyFill="1" applyBorder="1" applyAlignment="1">
      <alignment horizontal="center" vertical="center"/>
    </xf>
    <xf numFmtId="0" fontId="23" fillId="2" borderId="13" xfId="0" applyFont="1" applyFill="1" applyBorder="1" applyAlignment="1">
      <alignment horizontal="center" vertical="center"/>
    </xf>
    <xf numFmtId="0" fontId="8" fillId="2" borderId="3" xfId="4" applyFont="1" applyFill="1" applyBorder="1" applyAlignment="1" applyProtection="1">
      <alignment vertical="center" wrapText="1"/>
      <protection locked="0"/>
    </xf>
    <xf numFmtId="1" fontId="8" fillId="2" borderId="3" xfId="4"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13" xfId="0" applyFont="1" applyFill="1" applyBorder="1" applyAlignment="1">
      <alignment horizontal="center" vertical="center" wrapText="1"/>
    </xf>
    <xf numFmtId="0" fontId="15" fillId="2" borderId="3" xfId="4" applyFont="1" applyFill="1" applyBorder="1" applyAlignment="1" applyProtection="1">
      <alignment horizontal="center" vertical="center" wrapText="1"/>
      <protection locked="0"/>
    </xf>
    <xf numFmtId="0" fontId="15" fillId="2" borderId="3" xfId="4" applyFont="1" applyFill="1" applyBorder="1" applyAlignment="1" applyProtection="1">
      <alignment horizontal="left" vertical="center" wrapText="1"/>
      <protection locked="0"/>
    </xf>
    <xf numFmtId="0" fontId="15" fillId="2" borderId="3" xfId="4" applyFont="1" applyFill="1" applyBorder="1" applyAlignment="1" applyProtection="1">
      <alignment vertical="center" wrapText="1"/>
      <protection locked="0"/>
    </xf>
    <xf numFmtId="167" fontId="15" fillId="2" borderId="3" xfId="6" applyNumberFormat="1" applyFont="1" applyFill="1" applyBorder="1" applyAlignment="1" applyProtection="1">
      <alignment horizontal="center" vertical="center" wrapText="1"/>
      <protection locked="0"/>
    </xf>
    <xf numFmtId="168" fontId="15" fillId="2" borderId="3" xfId="1" applyNumberFormat="1" applyFont="1" applyFill="1" applyBorder="1" applyAlignment="1" applyProtection="1">
      <alignment horizontal="center" vertical="center" wrapText="1"/>
      <protection locked="0"/>
    </xf>
    <xf numFmtId="0" fontId="2" fillId="2" borderId="3" xfId="4" applyFont="1" applyFill="1" applyBorder="1" applyAlignment="1" applyProtection="1">
      <alignment horizontal="left" vertical="center" wrapText="1"/>
      <protection locked="0"/>
    </xf>
    <xf numFmtId="3" fontId="15" fillId="2" borderId="3" xfId="4" applyNumberFormat="1" applyFont="1" applyFill="1" applyBorder="1" applyAlignment="1" applyProtection="1">
      <alignment horizontal="center" vertical="center" wrapText="1"/>
      <protection locked="0"/>
    </xf>
    <xf numFmtId="3" fontId="15" fillId="2" borderId="3" xfId="7" applyNumberFormat="1" applyFont="1" applyFill="1" applyBorder="1" applyAlignment="1" applyProtection="1">
      <alignment horizontal="center" vertical="center" wrapText="1"/>
      <protection locked="0"/>
    </xf>
    <xf numFmtId="9" fontId="15" fillId="2" borderId="3" xfId="7" applyFont="1" applyFill="1" applyBorder="1" applyAlignment="1" applyProtection="1">
      <alignment horizontal="center" vertical="center" wrapText="1"/>
    </xf>
    <xf numFmtId="169" fontId="15" fillId="2" borderId="3" xfId="2" applyNumberFormat="1" applyFont="1" applyFill="1" applyBorder="1" applyAlignment="1" applyProtection="1">
      <alignment horizontal="center" vertical="center" wrapText="1"/>
      <protection locked="0"/>
    </xf>
    <xf numFmtId="169" fontId="15" fillId="2" borderId="3" xfId="2" applyNumberFormat="1"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center" vertical="center" wrapText="1"/>
      <protection locked="0"/>
    </xf>
    <xf numFmtId="0" fontId="0" fillId="2" borderId="3" xfId="4" applyFont="1" applyFill="1" applyBorder="1" applyAlignment="1" applyProtection="1">
      <alignment horizontal="left" vertical="center" wrapText="1"/>
      <protection locked="0"/>
    </xf>
    <xf numFmtId="0" fontId="11" fillId="2" borderId="3" xfId="4" applyFont="1" applyFill="1" applyBorder="1" applyAlignment="1" applyProtection="1">
      <alignment horizontal="left" vertical="center" wrapText="1"/>
      <protection locked="0"/>
    </xf>
    <xf numFmtId="1" fontId="15" fillId="2" borderId="3" xfId="4" applyNumberFormat="1" applyFont="1" applyFill="1" applyBorder="1" applyAlignment="1" applyProtection="1">
      <alignment horizontal="center" vertical="center" wrapText="1"/>
      <protection locked="0"/>
    </xf>
    <xf numFmtId="9" fontId="15" fillId="2" borderId="3" xfId="3" applyFont="1" applyFill="1" applyBorder="1" applyAlignment="1" applyProtection="1">
      <alignment horizontal="center" vertical="center" wrapText="1"/>
      <protection locked="0"/>
    </xf>
    <xf numFmtId="0" fontId="5" fillId="2" borderId="13" xfId="0" applyFont="1" applyFill="1" applyBorder="1" applyAlignment="1">
      <alignment vertical="center"/>
    </xf>
    <xf numFmtId="168" fontId="15" fillId="2" borderId="9" xfId="1" applyNumberFormat="1" applyFont="1" applyFill="1" applyBorder="1" applyAlignment="1" applyProtection="1">
      <alignment horizontal="center" vertical="center" wrapText="1"/>
      <protection locked="0"/>
    </xf>
    <xf numFmtId="166" fontId="15" fillId="2" borderId="3" xfId="0" applyNumberFormat="1" applyFont="1" applyFill="1" applyBorder="1" applyAlignment="1" applyProtection="1">
      <alignment horizontal="center" vertical="center" wrapText="1"/>
      <protection locked="0"/>
    </xf>
    <xf numFmtId="168" fontId="5" fillId="2" borderId="9" xfId="1" applyNumberFormat="1" applyFont="1" applyFill="1" applyBorder="1" applyAlignment="1" applyProtection="1">
      <alignment horizontal="center" vertical="center" wrapText="1"/>
      <protection locked="0"/>
    </xf>
    <xf numFmtId="0" fontId="10" fillId="2" borderId="3" xfId="4" applyFont="1" applyFill="1" applyBorder="1" applyAlignment="1" applyProtection="1">
      <alignment horizontal="left" vertical="center" wrapText="1"/>
      <protection locked="0"/>
    </xf>
    <xf numFmtId="0" fontId="6" fillId="5" borderId="3" xfId="4" applyFont="1" applyFill="1" applyBorder="1" applyAlignment="1" applyProtection="1">
      <alignment horizontal="center" vertical="center" wrapText="1"/>
      <protection locked="0"/>
    </xf>
    <xf numFmtId="0" fontId="7" fillId="6" borderId="3" xfId="4" applyFont="1" applyFill="1" applyBorder="1" applyAlignment="1" applyProtection="1">
      <alignment horizontal="center" vertical="center" wrapText="1"/>
      <protection locked="0"/>
    </xf>
    <xf numFmtId="0" fontId="7" fillId="0" borderId="3" xfId="4" applyFont="1" applyFill="1" applyBorder="1" applyAlignment="1" applyProtection="1">
      <alignment horizontal="center" vertical="center" wrapText="1"/>
      <protection locked="0"/>
    </xf>
    <xf numFmtId="0" fontId="7" fillId="6" borderId="12" xfId="4" applyFont="1" applyFill="1" applyBorder="1" applyAlignment="1" applyProtection="1">
      <alignment horizontal="center" vertical="center" wrapText="1"/>
      <protection locked="0"/>
    </xf>
    <xf numFmtId="44" fontId="6" fillId="7" borderId="12" xfId="4" applyNumberFormat="1" applyFont="1" applyFill="1" applyBorder="1" applyAlignment="1" applyProtection="1">
      <alignment horizontal="center" vertical="center" wrapText="1"/>
      <protection locked="0"/>
    </xf>
    <xf numFmtId="0" fontId="6" fillId="2" borderId="1" xfId="4" applyFont="1" applyFill="1" applyBorder="1" applyAlignment="1" applyProtection="1">
      <alignment horizontal="center" vertical="center" wrapText="1"/>
      <protection locked="0"/>
    </xf>
    <xf numFmtId="0" fontId="6" fillId="2" borderId="0" xfId="4" applyFont="1" applyFill="1" applyBorder="1" applyAlignment="1" applyProtection="1">
      <alignment horizontal="center" vertical="center" wrapText="1"/>
      <protection locked="0"/>
    </xf>
    <xf numFmtId="0" fontId="6" fillId="2" borderId="2" xfId="4" applyFont="1" applyFill="1" applyBorder="1" applyAlignment="1" applyProtection="1">
      <alignment horizontal="center" vertical="center" wrapText="1"/>
      <protection locked="0"/>
    </xf>
    <xf numFmtId="0" fontId="6" fillId="2" borderId="4" xfId="4" applyFont="1" applyFill="1" applyBorder="1" applyAlignment="1" applyProtection="1">
      <alignment horizontal="center" vertical="center" wrapText="1"/>
      <protection locked="0"/>
    </xf>
    <xf numFmtId="0" fontId="6" fillId="2" borderId="5" xfId="4" applyFont="1" applyFill="1" applyBorder="1" applyAlignment="1" applyProtection="1">
      <alignment horizontal="center" vertical="center" wrapText="1"/>
      <protection locked="0"/>
    </xf>
    <xf numFmtId="0" fontId="6" fillId="2" borderId="6" xfId="4" applyFont="1" applyFill="1" applyBorder="1" applyAlignment="1" applyProtection="1">
      <alignment horizontal="center" vertical="center" wrapText="1"/>
      <protection locked="0"/>
    </xf>
    <xf numFmtId="0" fontId="7" fillId="8" borderId="3" xfId="4" applyFont="1" applyFill="1" applyBorder="1" applyAlignment="1" applyProtection="1">
      <alignment horizontal="center" vertical="center" wrapText="1"/>
      <protection locked="0"/>
    </xf>
    <xf numFmtId="0" fontId="6" fillId="2" borderId="7" xfId="4" applyFont="1" applyFill="1" applyBorder="1" applyAlignment="1" applyProtection="1">
      <alignment horizontal="left" vertical="center" wrapText="1"/>
      <protection locked="0"/>
    </xf>
    <xf numFmtId="0" fontId="6" fillId="2" borderId="8" xfId="4" applyFont="1" applyFill="1" applyBorder="1" applyAlignment="1" applyProtection="1">
      <alignment horizontal="left" vertical="center" wrapText="1"/>
      <protection locked="0"/>
    </xf>
    <xf numFmtId="0" fontId="6" fillId="3" borderId="3" xfId="4"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protection locked="0"/>
    </xf>
    <xf numFmtId="0" fontId="6" fillId="2" borderId="3" xfId="4" applyFont="1" applyFill="1" applyBorder="1" applyAlignment="1" applyProtection="1">
      <alignment horizontal="center" vertical="center" wrapText="1"/>
      <protection locked="0"/>
    </xf>
    <xf numFmtId="0" fontId="6" fillId="2" borderId="3" xfId="4" applyFont="1" applyFill="1" applyBorder="1" applyAlignment="1" applyProtection="1">
      <alignment horizontal="left" vertical="center" wrapText="1"/>
      <protection locked="0"/>
    </xf>
    <xf numFmtId="0" fontId="7" fillId="2" borderId="9" xfId="4" applyFont="1" applyFill="1" applyBorder="1" applyAlignment="1" applyProtection="1">
      <alignment horizontal="left" vertical="center" wrapText="1"/>
      <protection locked="0"/>
    </xf>
    <xf numFmtId="0" fontId="7" fillId="0" borderId="10" xfId="4" applyFont="1" applyFill="1" applyBorder="1" applyAlignment="1" applyProtection="1">
      <alignment horizontal="left" vertical="center" wrapText="1"/>
      <protection locked="0"/>
    </xf>
    <xf numFmtId="0" fontId="6" fillId="2" borderId="11" xfId="4" applyFont="1" applyFill="1" applyBorder="1" applyAlignment="1" applyProtection="1">
      <alignment horizontal="center" vertical="center" wrapText="1"/>
      <protection locked="0"/>
    </xf>
    <xf numFmtId="0" fontId="6" fillId="2" borderId="10" xfId="4" applyFont="1" applyFill="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12" fillId="6" borderId="3"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6" fillId="2" borderId="9" xfId="4" applyFont="1" applyFill="1" applyBorder="1" applyAlignment="1" applyProtection="1">
      <alignment horizontal="left" vertical="center" wrapText="1"/>
      <protection locked="0"/>
    </xf>
    <xf numFmtId="0" fontId="6" fillId="2" borderId="10" xfId="4" applyFont="1" applyFill="1" applyBorder="1" applyAlignment="1" applyProtection="1">
      <alignment horizontal="left" vertical="center" wrapText="1"/>
      <protection locked="0"/>
    </xf>
    <xf numFmtId="0" fontId="12" fillId="2" borderId="3" xfId="4" applyFont="1" applyFill="1" applyBorder="1" applyAlignment="1" applyProtection="1">
      <alignment horizontal="center" vertical="center" wrapText="1"/>
      <protection locked="0"/>
    </xf>
    <xf numFmtId="0" fontId="7" fillId="4" borderId="3" xfId="5" applyFont="1" applyFill="1" applyBorder="1" applyAlignment="1" applyProtection="1">
      <alignment horizontal="left" vertical="center" wrapText="1"/>
      <protection locked="0"/>
    </xf>
    <xf numFmtId="0" fontId="6" fillId="2" borderId="12" xfId="4" applyFont="1" applyFill="1" applyBorder="1" applyAlignment="1" applyProtection="1">
      <alignment horizontal="center" vertical="center" wrapText="1"/>
      <protection locked="0"/>
    </xf>
    <xf numFmtId="0" fontId="6" fillId="2" borderId="12" xfId="4" applyFont="1" applyFill="1" applyBorder="1" applyAlignment="1" applyProtection="1">
      <alignment horizontal="left" vertical="center" wrapText="1"/>
      <protection locked="0"/>
    </xf>
    <xf numFmtId="0" fontId="6" fillId="0" borderId="12" xfId="4" applyFont="1" applyBorder="1" applyAlignment="1" applyProtection="1">
      <alignment horizontal="center" vertical="center" wrapText="1"/>
      <protection locked="0"/>
    </xf>
    <xf numFmtId="0" fontId="6" fillId="2" borderId="11" xfId="4" applyFont="1" applyFill="1" applyBorder="1" applyAlignment="1" applyProtection="1">
      <alignment horizontal="left" vertical="center" wrapText="1"/>
      <protection locked="0"/>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6" fillId="16" borderId="19" xfId="0" applyFont="1" applyFill="1" applyBorder="1" applyAlignment="1">
      <alignment horizontal="left" vertical="center" wrapText="1"/>
    </xf>
    <xf numFmtId="0" fontId="8" fillId="0" borderId="20" xfId="0" applyFont="1" applyBorder="1" applyAlignment="1">
      <alignment horizontal="left" vertical="center"/>
    </xf>
    <xf numFmtId="0" fontId="6" fillId="19" borderId="19" xfId="0" applyFont="1" applyFill="1" applyBorder="1" applyAlignment="1">
      <alignment horizontal="left" vertical="center" wrapText="1"/>
    </xf>
    <xf numFmtId="0" fontId="8" fillId="0" borderId="26" xfId="0" applyFont="1" applyBorder="1" applyAlignment="1">
      <alignment horizontal="left" vertical="center"/>
    </xf>
    <xf numFmtId="0" fontId="6" fillId="20" borderId="19" xfId="0" applyFont="1" applyFill="1" applyBorder="1" applyAlignment="1">
      <alignment horizontal="left" vertical="center" wrapText="1"/>
    </xf>
    <xf numFmtId="172" fontId="6" fillId="15" borderId="21" xfId="0" applyNumberFormat="1" applyFont="1" applyFill="1" applyBorder="1" applyAlignment="1">
      <alignment horizontal="left" vertical="center" wrapText="1"/>
    </xf>
    <xf numFmtId="0" fontId="6" fillId="19" borderId="14" xfId="0" applyFont="1" applyFill="1" applyBorder="1" applyAlignment="1">
      <alignment horizontal="center" vertical="center" wrapText="1"/>
    </xf>
    <xf numFmtId="0" fontId="8" fillId="0" borderId="15" xfId="0" applyFont="1" applyBorder="1" applyAlignment="1">
      <alignment horizontal="center" vertical="center"/>
    </xf>
    <xf numFmtId="0" fontId="6" fillId="16" borderId="24" xfId="0" applyFont="1" applyFill="1" applyBorder="1" applyAlignment="1">
      <alignment horizontal="left" vertical="center" wrapText="1"/>
    </xf>
    <xf numFmtId="0" fontId="8" fillId="0" borderId="25" xfId="0" applyFont="1" applyBorder="1" applyAlignment="1">
      <alignment horizontal="left" vertical="center"/>
    </xf>
    <xf numFmtId="0" fontId="6" fillId="17" borderId="19" xfId="0" applyFont="1" applyFill="1" applyBorder="1" applyAlignment="1">
      <alignment horizontal="left" vertical="center" wrapText="1"/>
    </xf>
    <xf numFmtId="0" fontId="6" fillId="18" borderId="19" xfId="0" applyFont="1" applyFill="1" applyBorder="1" applyAlignment="1">
      <alignment horizontal="left" vertical="center"/>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24" borderId="13"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6" borderId="13" xfId="0" applyFont="1" applyFill="1" applyBorder="1" applyAlignment="1">
      <alignment horizontal="center" vertical="center" wrapText="1"/>
    </xf>
    <xf numFmtId="0" fontId="14" fillId="0" borderId="13" xfId="0" applyFont="1" applyBorder="1" applyAlignment="1">
      <alignment vertical="center" wrapText="1"/>
    </xf>
    <xf numFmtId="0" fontId="14" fillId="0" borderId="13" xfId="0" applyFont="1" applyBorder="1" applyAlignment="1">
      <alignment horizontal="left" vertical="center" wrapText="1"/>
    </xf>
    <xf numFmtId="0" fontId="6" fillId="2" borderId="9" xfId="4" applyFont="1" applyFill="1" applyBorder="1" applyAlignment="1" applyProtection="1">
      <alignment horizontal="center" vertical="center" wrapText="1"/>
      <protection locked="0"/>
    </xf>
    <xf numFmtId="0" fontId="14" fillId="24" borderId="13" xfId="0" applyFont="1" applyFill="1" applyBorder="1" applyAlignment="1">
      <alignment horizontal="center" wrapText="1"/>
    </xf>
    <xf numFmtId="0" fontId="6" fillId="0" borderId="13" xfId="0" applyFont="1" applyFill="1" applyBorder="1" applyAlignment="1">
      <alignment horizontal="center" vertical="center" wrapText="1"/>
    </xf>
    <xf numFmtId="0" fontId="18" fillId="0" borderId="17" xfId="0" applyFont="1" applyBorder="1" applyAlignment="1">
      <alignment horizontal="center" vertical="top" wrapText="1"/>
    </xf>
    <xf numFmtId="0" fontId="18" fillId="0" borderId="18" xfId="0" applyFont="1" applyBorder="1"/>
    <xf numFmtId="0" fontId="18" fillId="0" borderId="17" xfId="0" applyFont="1" applyBorder="1"/>
    <xf numFmtId="0" fontId="17" fillId="0" borderId="17" xfId="0" applyFont="1" applyBorder="1" applyAlignment="1">
      <alignment horizontal="center" vertical="center" wrapText="1"/>
    </xf>
    <xf numFmtId="0" fontId="18" fillId="0" borderId="0" xfId="0" applyFont="1" applyBorder="1"/>
    <xf numFmtId="0" fontId="21" fillId="0" borderId="0" xfId="0" applyFont="1" applyBorder="1"/>
    <xf numFmtId="0" fontId="15" fillId="0" borderId="0" xfId="0" applyFont="1" applyAlignment="1"/>
    <xf numFmtId="0" fontId="4" fillId="0" borderId="0" xfId="0" applyFont="1" applyAlignment="1"/>
    <xf numFmtId="0" fontId="18" fillId="0" borderId="21" xfId="0" applyFont="1" applyBorder="1"/>
    <xf numFmtId="0" fontId="18" fillId="0" borderId="22" xfId="0" applyFont="1" applyBorder="1"/>
    <xf numFmtId="0" fontId="21" fillId="0" borderId="22" xfId="0" applyFont="1" applyBorder="1"/>
    <xf numFmtId="0" fontId="18" fillId="0" borderId="23" xfId="0" applyFont="1" applyBorder="1"/>
    <xf numFmtId="0" fontId="17" fillId="0" borderId="19" xfId="0" applyFont="1" applyBorder="1" applyAlignment="1">
      <alignment horizontal="left" vertical="center" wrapText="1"/>
    </xf>
    <xf numFmtId="0" fontId="18" fillId="0" borderId="20" xfId="0" applyFont="1" applyBorder="1"/>
    <xf numFmtId="0" fontId="17" fillId="19" borderId="19" xfId="0" applyFont="1" applyFill="1" applyBorder="1" applyAlignment="1">
      <alignment horizontal="center" vertical="center" wrapText="1"/>
    </xf>
    <xf numFmtId="0" fontId="18" fillId="0" borderId="26" xfId="0" applyFont="1" applyBorder="1"/>
    <xf numFmtId="0" fontId="13" fillId="20" borderId="19" xfId="0" applyFont="1" applyFill="1" applyBorder="1" applyAlignment="1">
      <alignment horizontal="center" vertical="center" wrapText="1"/>
    </xf>
    <xf numFmtId="172" fontId="17" fillId="15" borderId="21" xfId="0" applyNumberFormat="1"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8" fillId="0" borderId="15" xfId="0" applyFont="1" applyBorder="1"/>
    <xf numFmtId="0" fontId="17" fillId="0" borderId="24" xfId="0" applyFont="1" applyBorder="1" applyAlignment="1">
      <alignment horizontal="left" vertical="center" wrapText="1"/>
    </xf>
    <xf numFmtId="0" fontId="18" fillId="0" borderId="25" xfId="0" applyFont="1" applyBorder="1"/>
    <xf numFmtId="0" fontId="17" fillId="17" borderId="19" xfId="0" applyFont="1" applyFill="1" applyBorder="1" applyAlignment="1">
      <alignment horizontal="center" vertical="center" wrapText="1"/>
    </xf>
    <xf numFmtId="0" fontId="21" fillId="0" borderId="26" xfId="0" applyFont="1" applyBorder="1"/>
    <xf numFmtId="0" fontId="17" fillId="18" borderId="19" xfId="0" applyFont="1" applyFill="1" applyBorder="1" applyAlignment="1">
      <alignment horizontal="left" vertical="center"/>
    </xf>
    <xf numFmtId="0" fontId="17" fillId="0" borderId="19" xfId="0" applyFont="1" applyBorder="1" applyAlignment="1">
      <alignment horizontal="center" vertical="center" wrapText="1"/>
    </xf>
    <xf numFmtId="0" fontId="14" fillId="30" borderId="9" xfId="0" applyFont="1" applyFill="1" applyBorder="1" applyAlignment="1">
      <alignment horizontal="left" vertical="center" wrapText="1"/>
    </xf>
    <xf numFmtId="0" fontId="14" fillId="30" borderId="10" xfId="0" applyFont="1" applyFill="1" applyBorder="1" applyAlignment="1">
      <alignment horizontal="left" vertical="center" wrapText="1"/>
    </xf>
    <xf numFmtId="0" fontId="14" fillId="31" borderId="9" xfId="0" applyFont="1" applyFill="1" applyBorder="1" applyAlignment="1">
      <alignment horizontal="center" vertical="center" wrapText="1"/>
    </xf>
    <xf numFmtId="0" fontId="14" fillId="31" borderId="11" xfId="0" applyFont="1" applyFill="1" applyBorder="1" applyAlignment="1">
      <alignment horizontal="center" vertical="center" wrapText="1"/>
    </xf>
    <xf numFmtId="0" fontId="14" fillId="31" borderId="10" xfId="0" applyFont="1" applyFill="1" applyBorder="1" applyAlignment="1">
      <alignment horizontal="center" vertical="center" wrapText="1"/>
    </xf>
    <xf numFmtId="0" fontId="10" fillId="30" borderId="1" xfId="0" applyFont="1" applyFill="1" applyBorder="1" applyAlignment="1">
      <alignment horizontal="center" vertical="top" wrapText="1"/>
    </xf>
    <xf numFmtId="0" fontId="10" fillId="30" borderId="2" xfId="0" applyFont="1" applyFill="1" applyBorder="1" applyAlignment="1">
      <alignment horizontal="center" vertical="top" wrapText="1"/>
    </xf>
    <xf numFmtId="0" fontId="14" fillId="30" borderId="1"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2"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24" borderId="9"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10"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11" xfId="0" applyFont="1" applyFill="1" applyBorder="1" applyAlignment="1">
      <alignment horizontal="center" vertical="center" wrapText="1"/>
    </xf>
    <xf numFmtId="0" fontId="14" fillId="26" borderId="9" xfId="0" applyFont="1" applyFill="1" applyBorder="1" applyAlignment="1">
      <alignment horizontal="center" vertical="center" wrapText="1"/>
    </xf>
    <xf numFmtId="0" fontId="14" fillId="26" borderId="11"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2" borderId="27" xfId="0" applyFont="1" applyFill="1" applyBorder="1" applyAlignment="1">
      <alignment horizontal="center" vertical="center" wrapText="1"/>
    </xf>
    <xf numFmtId="0" fontId="7" fillId="30" borderId="9" xfId="0" applyFont="1" applyFill="1" applyBorder="1" applyAlignment="1">
      <alignment horizontal="left" vertical="center"/>
    </xf>
    <xf numFmtId="0" fontId="7" fillId="30" borderId="10" xfId="0" applyFont="1" applyFill="1" applyBorder="1" applyAlignment="1">
      <alignment horizontal="left" vertical="center"/>
    </xf>
    <xf numFmtId="0" fontId="14" fillId="30" borderId="9" xfId="0"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30" borderId="11" xfId="0" applyFont="1" applyFill="1" applyBorder="1" applyAlignment="1">
      <alignment horizontal="left" vertical="center" wrapText="1"/>
    </xf>
    <xf numFmtId="44" fontId="6" fillId="7" borderId="3" xfId="4" applyNumberFormat="1" applyFont="1" applyFill="1" applyBorder="1" applyAlignment="1" applyProtection="1">
      <alignment horizontal="center" vertical="center" wrapText="1"/>
      <protection locked="0"/>
    </xf>
    <xf numFmtId="0" fontId="7" fillId="8" borderId="16" xfId="4" applyFont="1" applyFill="1" applyBorder="1" applyAlignment="1" applyProtection="1">
      <alignment horizontal="center" vertical="center" wrapText="1"/>
      <protection locked="0"/>
    </xf>
    <xf numFmtId="0" fontId="7" fillId="8" borderId="12" xfId="4"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top" wrapText="1"/>
      <protection locked="0"/>
    </xf>
    <xf numFmtId="0" fontId="8" fillId="2" borderId="1" xfId="4" applyFont="1" applyFill="1" applyBorder="1" applyAlignment="1" applyProtection="1">
      <alignment horizontal="left" vertical="top" wrapText="1"/>
      <protection locked="0"/>
    </xf>
    <xf numFmtId="0" fontId="8" fillId="2" borderId="2" xfId="4" applyFont="1" applyFill="1" applyBorder="1" applyAlignment="1" applyProtection="1">
      <alignment horizontal="left" vertical="top" wrapText="1"/>
      <protection locked="0"/>
    </xf>
    <xf numFmtId="0" fontId="7" fillId="2" borderId="1" xfId="4" applyFont="1" applyFill="1" applyBorder="1" applyAlignment="1" applyProtection="1">
      <alignment horizontal="left" vertical="center" wrapText="1"/>
      <protection locked="0"/>
    </xf>
    <xf numFmtId="0" fontId="7" fillId="2" borderId="0" xfId="4" applyFont="1" applyFill="1" applyAlignment="1" applyProtection="1">
      <alignment horizontal="left" vertical="center" wrapText="1"/>
      <protection locked="0"/>
    </xf>
    <xf numFmtId="0" fontId="7" fillId="2" borderId="2" xfId="4" applyFont="1" applyFill="1" applyBorder="1" applyAlignment="1" applyProtection="1">
      <alignment horizontal="left" vertical="center" wrapText="1"/>
      <protection locked="0"/>
    </xf>
    <xf numFmtId="0" fontId="7" fillId="2" borderId="4" xfId="4" applyFont="1" applyFill="1" applyBorder="1" applyAlignment="1" applyProtection="1">
      <alignment horizontal="left" vertical="center" wrapText="1"/>
      <protection locked="0"/>
    </xf>
    <xf numFmtId="0" fontId="7" fillId="2" borderId="5" xfId="4" applyFont="1" applyFill="1" applyBorder="1" applyAlignment="1" applyProtection="1">
      <alignment horizontal="left" vertical="center" wrapText="1"/>
      <protection locked="0"/>
    </xf>
    <xf numFmtId="0" fontId="7" fillId="2" borderId="6" xfId="4" applyFont="1" applyFill="1" applyBorder="1" applyAlignment="1" applyProtection="1">
      <alignment horizontal="left" vertical="center" wrapText="1"/>
      <protection locked="0"/>
    </xf>
    <xf numFmtId="0" fontId="7" fillId="2" borderId="3" xfId="4" applyFont="1" applyFill="1" applyBorder="1" applyAlignment="1" applyProtection="1">
      <alignment horizontal="left" vertical="center" wrapText="1"/>
      <protection locked="0"/>
    </xf>
    <xf numFmtId="0" fontId="7" fillId="5" borderId="3" xfId="4" applyFont="1" applyFill="1" applyBorder="1" applyAlignment="1" applyProtection="1">
      <alignment horizontal="left" vertical="center" wrapText="1"/>
      <protection locked="0"/>
    </xf>
    <xf numFmtId="0" fontId="7" fillId="6" borderId="3" xfId="4" applyFont="1" applyFill="1" applyBorder="1" applyAlignment="1" applyProtection="1">
      <alignment horizontal="left" vertical="center" wrapText="1"/>
      <protection locked="0"/>
    </xf>
    <xf numFmtId="0" fontId="7" fillId="6" borderId="12" xfId="4" applyFont="1" applyFill="1" applyBorder="1" applyAlignment="1" applyProtection="1">
      <alignment horizontal="left" vertical="center" wrapText="1"/>
      <protection locked="0"/>
    </xf>
    <xf numFmtId="44" fontId="7" fillId="7" borderId="12" xfId="4" applyNumberFormat="1" applyFont="1" applyFill="1" applyBorder="1" applyAlignment="1" applyProtection="1">
      <alignment horizontal="center" vertical="center" wrapText="1"/>
      <protection locked="0"/>
    </xf>
    <xf numFmtId="0" fontId="7" fillId="2" borderId="7" xfId="4" applyFont="1" applyFill="1" applyBorder="1" applyAlignment="1" applyProtection="1">
      <alignment horizontal="left" vertical="center" wrapText="1"/>
      <protection locked="0"/>
    </xf>
    <xf numFmtId="0" fontId="7" fillId="2" borderId="8" xfId="4" applyFont="1" applyFill="1" applyBorder="1" applyAlignment="1" applyProtection="1">
      <alignment horizontal="left" vertical="center" wrapText="1"/>
      <protection locked="0"/>
    </xf>
    <xf numFmtId="0" fontId="7" fillId="3" borderId="3"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left" vertical="center" wrapText="1"/>
      <protection locked="0"/>
    </xf>
    <xf numFmtId="0" fontId="7" fillId="2" borderId="11"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center" vertical="center" wrapText="1"/>
      <protection locked="0"/>
    </xf>
    <xf numFmtId="0" fontId="15" fillId="2" borderId="1" xfId="4" applyFont="1" applyFill="1" applyBorder="1" applyAlignment="1" applyProtection="1">
      <alignment horizontal="center" vertical="top" wrapText="1"/>
      <protection locked="0"/>
    </xf>
    <xf numFmtId="0" fontId="15" fillId="2" borderId="2" xfId="4" applyFont="1" applyFill="1" applyBorder="1" applyAlignment="1" applyProtection="1">
      <alignment horizontal="center" vertical="top" wrapText="1"/>
      <protection locked="0"/>
    </xf>
    <xf numFmtId="0" fontId="16" fillId="2" borderId="1" xfId="4" applyFont="1" applyFill="1" applyBorder="1" applyAlignment="1" applyProtection="1">
      <alignment horizontal="center" vertical="center" wrapText="1"/>
      <protection locked="0"/>
    </xf>
    <xf numFmtId="0" fontId="16" fillId="2" borderId="0" xfId="4" applyFont="1" applyFill="1" applyAlignment="1" applyProtection="1">
      <alignment horizontal="center" vertical="center" wrapText="1"/>
      <protection locked="0"/>
    </xf>
    <xf numFmtId="0" fontId="16" fillId="2" borderId="2" xfId="4" applyFont="1" applyFill="1" applyBorder="1" applyAlignment="1" applyProtection="1">
      <alignment horizontal="center" vertical="center" wrapText="1"/>
      <protection locked="0"/>
    </xf>
    <xf numFmtId="0" fontId="16" fillId="2" borderId="4" xfId="4" applyFont="1" applyFill="1" applyBorder="1" applyAlignment="1" applyProtection="1">
      <alignment horizontal="center" vertical="center" wrapText="1"/>
      <protection locked="0"/>
    </xf>
    <xf numFmtId="0" fontId="16" fillId="2" borderId="5" xfId="4" applyFont="1" applyFill="1" applyBorder="1" applyAlignment="1" applyProtection="1">
      <alignment horizontal="center" vertical="center" wrapText="1"/>
      <protection locked="0"/>
    </xf>
    <xf numFmtId="0" fontId="16" fillId="2" borderId="6" xfId="4" applyFont="1" applyFill="1" applyBorder="1" applyAlignment="1" applyProtection="1">
      <alignment horizontal="center" vertical="center" wrapText="1"/>
      <protection locked="0"/>
    </xf>
    <xf numFmtId="0" fontId="16" fillId="2" borderId="3" xfId="4" applyFont="1" applyFill="1" applyBorder="1" applyAlignment="1" applyProtection="1">
      <alignment horizontal="left" vertical="center" wrapText="1"/>
      <protection locked="0"/>
    </xf>
    <xf numFmtId="0" fontId="16" fillId="5" borderId="3" xfId="4" applyFont="1" applyFill="1" applyBorder="1" applyAlignment="1" applyProtection="1">
      <alignment horizontal="center" vertical="center" wrapText="1"/>
      <protection locked="0"/>
    </xf>
    <xf numFmtId="0" fontId="16" fillId="6" borderId="3"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44" fontId="16" fillId="7" borderId="12" xfId="4" applyNumberFormat="1" applyFont="1" applyFill="1" applyBorder="1" applyAlignment="1" applyProtection="1">
      <alignment horizontal="center" vertical="center" wrapText="1"/>
      <protection locked="0"/>
    </xf>
    <xf numFmtId="0" fontId="17" fillId="8" borderId="3" xfId="4" applyFont="1" applyFill="1" applyBorder="1" applyAlignment="1" applyProtection="1">
      <alignment horizontal="center" vertical="center" wrapText="1"/>
      <protection locked="0"/>
    </xf>
    <xf numFmtId="0" fontId="16" fillId="2" borderId="7" xfId="4" applyFont="1" applyFill="1" applyBorder="1" applyAlignment="1" applyProtection="1">
      <alignment horizontal="left" vertical="center" wrapText="1"/>
      <protection locked="0"/>
    </xf>
    <xf numFmtId="0" fontId="16" fillId="2" borderId="8" xfId="4" applyFont="1" applyFill="1" applyBorder="1" applyAlignment="1" applyProtection="1">
      <alignment horizontal="left" vertical="center" wrapText="1"/>
      <protection locked="0"/>
    </xf>
    <xf numFmtId="0" fontId="16" fillId="3" borderId="3" xfId="4" applyFont="1" applyFill="1" applyBorder="1" applyAlignment="1" applyProtection="1">
      <alignment horizontal="center" vertical="center" wrapText="1"/>
      <protection locked="0"/>
    </xf>
    <xf numFmtId="0" fontId="17" fillId="4" borderId="3" xfId="5" applyFont="1" applyFill="1" applyBorder="1" applyAlignment="1" applyProtection="1">
      <alignment horizontal="left" vertical="center"/>
      <protection locked="0"/>
    </xf>
    <xf numFmtId="0" fontId="16" fillId="2" borderId="3" xfId="4" applyFont="1" applyFill="1" applyBorder="1" applyAlignment="1" applyProtection="1">
      <alignment horizontal="center" vertical="center" wrapText="1"/>
      <protection locked="0"/>
    </xf>
    <xf numFmtId="0" fontId="16" fillId="2" borderId="9" xfId="4" applyFont="1" applyFill="1" applyBorder="1" applyAlignment="1" applyProtection="1">
      <alignment horizontal="left" vertical="center" wrapText="1"/>
      <protection locked="0"/>
    </xf>
    <xf numFmtId="0" fontId="16" fillId="2" borderId="10" xfId="4" applyFont="1" applyFill="1" applyBorder="1" applyAlignment="1" applyProtection="1">
      <alignment horizontal="left" vertical="center" wrapText="1"/>
      <protection locked="0"/>
    </xf>
    <xf numFmtId="0" fontId="16" fillId="2" borderId="11" xfId="4" applyFont="1" applyFill="1" applyBorder="1" applyAlignment="1" applyProtection="1">
      <alignment horizontal="center" vertical="center" wrapText="1"/>
      <protection locked="0"/>
    </xf>
    <xf numFmtId="0" fontId="16" fillId="2" borderId="10" xfId="4" applyFont="1" applyFill="1" applyBorder="1" applyAlignment="1" applyProtection="1">
      <alignment horizontal="center" vertical="center" wrapText="1"/>
      <protection locked="0"/>
    </xf>
    <xf numFmtId="0" fontId="6" fillId="16" borderId="17"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6" fillId="16" borderId="23"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7" fillId="2" borderId="9" xfId="4" applyFont="1" applyFill="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0" xfId="0" applyFont="1" applyFill="1" applyBorder="1" applyAlignment="1">
      <alignment horizontal="center" vertical="center" wrapText="1"/>
    </xf>
  </cellXfs>
  <cellStyles count="15">
    <cellStyle name="Millares" xfId="1" builtinId="3"/>
    <cellStyle name="Millares [0]" xfId="8" builtinId="6"/>
    <cellStyle name="Millares [0] 2" xfId="6"/>
    <cellStyle name="Millares 2" xfId="12"/>
    <cellStyle name="Moneda" xfId="2" builtinId="4"/>
    <cellStyle name="Moneda [0]" xfId="9" builtinId="7"/>
    <cellStyle name="Moneda [0] 2" xfId="13"/>
    <cellStyle name="Moneda 2" xfId="11"/>
    <cellStyle name="Normal" xfId="0" builtinId="0"/>
    <cellStyle name="Normal 2" xfId="4"/>
    <cellStyle name="Normal 2 2" xfId="5"/>
    <cellStyle name="Normal 3" xfId="10"/>
    <cellStyle name="Normal 4" xfId="14"/>
    <cellStyle name="Porcentaje" xfId="3" builtinId="5"/>
    <cellStyle name="Porcentaje 2" xfId="7"/>
  </cellStyles>
  <dxfs count="0"/>
  <tableStyles count="0" defaultTableStyle="TableStyleMedium2" defaultPivotStyle="PivotStyleLight16"/>
  <colors>
    <mruColors>
      <color rgb="FFFF866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ownloads/20240429-Ppto%20G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CKUP%20ANGELA\OBRAS\20240131-Alcaldia\Presupuesto\20240130-Ppto%20G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0429-Ppto Gtos"/>
      <sheetName val="1-Infraestructura"/>
      <sheetName val="2-Salud"/>
      <sheetName val="3-Indec"/>
      <sheetName val="4-Comunicaciones"/>
      <sheetName val="5-Planeacion"/>
      <sheetName val="6-Hacienda"/>
      <sheetName val="7- Serv admin"/>
      <sheetName val="8- Movilidad"/>
      <sheetName val="9- Control Interno"/>
      <sheetName val="10- Educacion"/>
      <sheetName val="11-Mujer"/>
      <sheetName val="12-Seguridad"/>
      <sheetName val="13-Desarrollo"/>
      <sheetName val="14-ESP"/>
      <sheetName val="15-Cultura"/>
    </sheetNames>
    <sheetDataSet>
      <sheetData sheetId="0" refreshError="1"/>
      <sheetData sheetId="1" refreshError="1"/>
      <sheetData sheetId="2" refreshError="1"/>
      <sheetData sheetId="3" refreshError="1">
        <row r="15">
          <cell r="J15">
            <v>156983400</v>
          </cell>
        </row>
        <row r="16">
          <cell r="J16">
            <v>12915440</v>
          </cell>
        </row>
        <row r="17">
          <cell r="J17">
            <v>57451026</v>
          </cell>
        </row>
        <row r="27">
          <cell r="J27">
            <v>12783601.199999999</v>
          </cell>
        </row>
        <row r="28">
          <cell r="J28">
            <v>51134404.799999997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0130-Ppto Gtos (2)"/>
      <sheetName val="Hoja1"/>
    </sheetNames>
    <sheetDataSet>
      <sheetData sheetId="0">
        <row r="864">
          <cell r="B864" t="str">
            <v>01</v>
          </cell>
          <cell r="C864" t="str">
            <v>2.3.2.02.02.009.</v>
          </cell>
        </row>
        <row r="865">
          <cell r="B865" t="str">
            <v>02</v>
          </cell>
          <cell r="C865" t="str">
            <v>2.3.2.02.02.009.</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DAS">
      <a:majorFont>
        <a:latin typeface="Century Gothic Negrit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34"/>
  <sheetViews>
    <sheetView showGridLines="0" zoomScale="95" zoomScaleNormal="95" workbookViewId="0">
      <selection activeCell="A8" sqref="A8:XFD8"/>
    </sheetView>
  </sheetViews>
  <sheetFormatPr baseColWidth="10" defaultRowHeight="14.25" outlineLevelCol="1" x14ac:dyDescent="0.3"/>
  <cols>
    <col min="1" max="1" width="6.5703125" style="13" bestFit="1" customWidth="1"/>
    <col min="2" max="2" width="24.28515625" style="13" customWidth="1"/>
    <col min="3" max="3" width="6.5703125" style="13" customWidth="1" outlineLevel="1"/>
    <col min="4" max="4" width="9.85546875" style="13" customWidth="1" outlineLevel="1"/>
    <col min="5" max="5" width="18.140625" style="13" customWidth="1"/>
    <col min="6" max="6" width="6.5703125" style="13" customWidth="1" outlineLevel="1"/>
    <col min="7" max="7" width="9.85546875" style="13" customWidth="1" outlineLevel="1"/>
    <col min="8" max="8" width="21.42578125" style="13" customWidth="1"/>
    <col min="9" max="9" width="7" style="13" customWidth="1" outlineLevel="1"/>
    <col min="10" max="10" width="7.42578125" style="13" customWidth="1" outlineLevel="1"/>
    <col min="11" max="11" width="26.42578125" style="13" customWidth="1"/>
    <col min="12" max="12" width="13.7109375" style="13" customWidth="1"/>
    <col min="13" max="13" width="6.5703125" style="13" customWidth="1" outlineLevel="1"/>
    <col min="14" max="14" width="9.85546875" style="13" customWidth="1" outlineLevel="1"/>
    <col min="15" max="15" width="27.7109375" style="13" customWidth="1"/>
    <col min="16" max="16" width="11.7109375" style="13" customWidth="1"/>
    <col min="17" max="17" width="11.28515625" style="13" customWidth="1"/>
    <col min="18" max="18" width="12.140625" style="13" customWidth="1"/>
    <col min="19" max="19" width="11.28515625" style="13" bestFit="1" customWidth="1"/>
    <col min="20" max="20" width="18.7109375" style="13" bestFit="1" customWidth="1"/>
    <col min="21" max="21" width="26.7109375" style="13" customWidth="1"/>
    <col min="22" max="22" width="11.140625" style="13" customWidth="1"/>
    <col min="23" max="23" width="11.28515625" style="13" customWidth="1"/>
    <col min="24" max="24" width="13" style="37" customWidth="1"/>
    <col min="25" max="25" width="13.85546875" style="13" bestFit="1" customWidth="1"/>
    <col min="26" max="29" width="13.85546875" style="13" customWidth="1"/>
    <col min="30" max="30" width="13.5703125" style="13" hidden="1" customWidth="1" outlineLevel="1"/>
    <col min="31" max="31" width="12.5703125" style="13" hidden="1" customWidth="1" outlineLevel="1"/>
    <col min="32" max="32" width="19.140625" style="13" bestFit="1" customWidth="1" collapsed="1"/>
    <col min="33" max="33" width="21" style="13" bestFit="1" customWidth="1"/>
    <col min="34" max="34" width="12.5703125" style="13" customWidth="1"/>
    <col min="35" max="35" width="17.28515625" style="13" customWidth="1"/>
    <col min="36" max="36" width="15.5703125" style="13" bestFit="1" customWidth="1"/>
    <col min="37" max="37" width="11.42578125" style="13"/>
  </cols>
  <sheetData>
    <row r="1" spans="1:39" ht="14.25" customHeight="1" x14ac:dyDescent="0.3">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row>
    <row r="2" spans="1:39" x14ac:dyDescent="0.3">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2</v>
      </c>
      <c r="AJ2" s="490"/>
    </row>
    <row r="3" spans="1:39" x14ac:dyDescent="0.3">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row>
    <row r="4" spans="1:39" x14ac:dyDescent="0.3">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4</v>
      </c>
      <c r="AJ4" s="490"/>
    </row>
    <row r="5" spans="1:39" x14ac:dyDescent="0.3">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7"/>
      <c r="Y5" s="486"/>
      <c r="Z5" s="486"/>
      <c r="AA5" s="486"/>
      <c r="AB5" s="486"/>
      <c r="AC5" s="486"/>
      <c r="AD5" s="486"/>
      <c r="AE5" s="486"/>
      <c r="AF5" s="486"/>
      <c r="AG5" s="486"/>
      <c r="AH5" s="486"/>
      <c r="AI5" s="486"/>
      <c r="AJ5" s="486"/>
    </row>
    <row r="6" spans="1:39" ht="33.75" customHeight="1" x14ac:dyDescent="0.3">
      <c r="A6" s="488" t="s">
        <v>7</v>
      </c>
      <c r="B6" s="488"/>
      <c r="C6" s="489">
        <v>2024</v>
      </c>
      <c r="D6" s="489"/>
      <c r="E6" s="489"/>
      <c r="F6" s="489"/>
      <c r="G6" s="489"/>
      <c r="H6" s="490" t="s">
        <v>8</v>
      </c>
      <c r="I6" s="490"/>
      <c r="J6" s="490"/>
      <c r="K6" s="489" t="s">
        <v>9</v>
      </c>
      <c r="L6" s="489"/>
      <c r="M6" s="489"/>
      <c r="N6" s="489"/>
      <c r="O6" s="4" t="s">
        <v>10</v>
      </c>
      <c r="P6" s="489" t="s">
        <v>999</v>
      </c>
      <c r="Q6" s="489"/>
      <c r="R6" s="489"/>
      <c r="S6" s="489"/>
      <c r="T6" s="489"/>
      <c r="U6" s="5" t="s">
        <v>11</v>
      </c>
      <c r="V6" s="229" t="s">
        <v>1004</v>
      </c>
      <c r="W6" s="491" t="s">
        <v>1005</v>
      </c>
      <c r="X6" s="492"/>
      <c r="Y6" s="648"/>
      <c r="Z6" s="614"/>
      <c r="AA6" s="614"/>
      <c r="AB6" s="614"/>
      <c r="AC6" s="614"/>
      <c r="AD6" s="614"/>
      <c r="AE6" s="614"/>
      <c r="AF6" s="614"/>
      <c r="AG6" s="614"/>
      <c r="AH6" s="614"/>
      <c r="AI6" s="614"/>
      <c r="AJ6" s="615"/>
    </row>
    <row r="7" spans="1:39" x14ac:dyDescent="0.3">
      <c r="A7" s="472"/>
      <c r="B7" s="472"/>
      <c r="C7" s="472"/>
      <c r="D7" s="472"/>
      <c r="E7" s="472"/>
      <c r="F7" s="472"/>
      <c r="G7" s="472"/>
      <c r="H7" s="472"/>
      <c r="I7" s="472"/>
      <c r="J7" s="472"/>
      <c r="K7" s="472"/>
      <c r="L7" s="472"/>
      <c r="M7" s="472"/>
      <c r="N7" s="472"/>
      <c r="O7" s="472"/>
      <c r="P7" s="472"/>
      <c r="Q7" s="472"/>
      <c r="R7" s="472"/>
      <c r="S7" s="472"/>
      <c r="T7" s="472"/>
      <c r="U7" s="473" t="s">
        <v>12</v>
      </c>
      <c r="V7" s="473"/>
      <c r="W7" s="473"/>
      <c r="X7" s="474"/>
      <c r="Y7" s="475"/>
      <c r="Z7" s="475"/>
      <c r="AA7" s="475"/>
      <c r="AB7" s="475"/>
      <c r="AC7" s="475"/>
      <c r="AD7" s="475"/>
      <c r="AE7" s="31"/>
      <c r="AF7" s="476" t="s">
        <v>13</v>
      </c>
      <c r="AG7" s="476"/>
      <c r="AH7" s="476"/>
      <c r="AI7" s="231"/>
      <c r="AJ7" s="483" t="s">
        <v>14</v>
      </c>
    </row>
    <row r="8" spans="1:39" ht="54" x14ac:dyDescent="0.3">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36" t="s">
        <v>33</v>
      </c>
      <c r="Y8" s="9" t="s">
        <v>34</v>
      </c>
      <c r="Z8" s="9" t="s">
        <v>986</v>
      </c>
      <c r="AA8" s="10" t="s">
        <v>35</v>
      </c>
      <c r="AB8" s="11" t="s">
        <v>36</v>
      </c>
      <c r="AC8" s="12" t="s">
        <v>37</v>
      </c>
      <c r="AD8" s="32" t="s">
        <v>38</v>
      </c>
      <c r="AE8" s="33" t="s">
        <v>39</v>
      </c>
      <c r="AF8" s="15" t="s">
        <v>40</v>
      </c>
      <c r="AG8" s="15" t="s">
        <v>41</v>
      </c>
      <c r="AH8" s="15" t="s">
        <v>42</v>
      </c>
      <c r="AI8" s="15" t="s">
        <v>43</v>
      </c>
      <c r="AJ8" s="483"/>
    </row>
    <row r="9" spans="1:39" ht="71.25" x14ac:dyDescent="0.3">
      <c r="A9" s="17">
        <v>1</v>
      </c>
      <c r="B9" s="18" t="s">
        <v>44</v>
      </c>
      <c r="C9" s="17">
        <v>9</v>
      </c>
      <c r="D9" s="17" t="s">
        <v>45</v>
      </c>
      <c r="E9" s="18" t="s">
        <v>46</v>
      </c>
      <c r="F9" s="17">
        <v>4</v>
      </c>
      <c r="G9" s="17" t="s">
        <v>47</v>
      </c>
      <c r="H9" s="19" t="s">
        <v>48</v>
      </c>
      <c r="I9" s="17">
        <v>4</v>
      </c>
      <c r="J9" s="17">
        <v>9</v>
      </c>
      <c r="K9" s="18" t="s">
        <v>49</v>
      </c>
      <c r="L9" s="34">
        <v>2020051290008</v>
      </c>
      <c r="M9" s="17">
        <v>3</v>
      </c>
      <c r="N9" s="17">
        <v>1943</v>
      </c>
      <c r="O9" s="18" t="s">
        <v>49</v>
      </c>
      <c r="P9" s="17" t="s">
        <v>50</v>
      </c>
      <c r="Q9" s="17">
        <v>4</v>
      </c>
      <c r="R9" s="17" t="s">
        <v>51</v>
      </c>
      <c r="S9" s="24">
        <v>1</v>
      </c>
      <c r="T9" s="23" t="s">
        <v>52</v>
      </c>
      <c r="U9" s="74" t="s">
        <v>173</v>
      </c>
      <c r="V9" s="73" t="s">
        <v>50</v>
      </c>
      <c r="W9" s="62">
        <v>9</v>
      </c>
      <c r="X9" s="73" t="s">
        <v>172</v>
      </c>
      <c r="Y9" s="62">
        <v>0</v>
      </c>
      <c r="Z9" s="62">
        <v>1</v>
      </c>
      <c r="AA9" s="242">
        <v>3</v>
      </c>
      <c r="AB9" s="242">
        <v>3</v>
      </c>
      <c r="AC9" s="242">
        <v>3</v>
      </c>
      <c r="AD9" s="191">
        <v>0</v>
      </c>
      <c r="AE9" s="191">
        <v>0</v>
      </c>
      <c r="AF9" s="58">
        <v>105000000</v>
      </c>
      <c r="AG9" s="58" t="s">
        <v>157</v>
      </c>
      <c r="AH9" s="285" t="s">
        <v>155</v>
      </c>
      <c r="AI9" s="56">
        <v>2666667</v>
      </c>
      <c r="AJ9" s="286"/>
      <c r="AK9" s="304"/>
      <c r="AL9" s="264"/>
      <c r="AM9" s="264"/>
    </row>
    <row r="10" spans="1:39" ht="71.25" x14ac:dyDescent="0.3">
      <c r="A10" s="17">
        <v>1</v>
      </c>
      <c r="B10" s="18" t="s">
        <v>44</v>
      </c>
      <c r="C10" s="17">
        <v>9</v>
      </c>
      <c r="D10" s="17" t="s">
        <v>45</v>
      </c>
      <c r="E10" s="18" t="s">
        <v>46</v>
      </c>
      <c r="F10" s="17">
        <v>4</v>
      </c>
      <c r="G10" s="17" t="s">
        <v>47</v>
      </c>
      <c r="H10" s="19" t="s">
        <v>48</v>
      </c>
      <c r="I10" s="17">
        <v>4</v>
      </c>
      <c r="J10" s="17">
        <v>9</v>
      </c>
      <c r="K10" s="18" t="s">
        <v>49</v>
      </c>
      <c r="L10" s="35">
        <v>2020051290008</v>
      </c>
      <c r="M10" s="17">
        <v>4</v>
      </c>
      <c r="N10" s="17">
        <v>1944</v>
      </c>
      <c r="O10" s="18" t="s">
        <v>53</v>
      </c>
      <c r="P10" s="17" t="s">
        <v>50</v>
      </c>
      <c r="Q10" s="17">
        <v>4</v>
      </c>
      <c r="R10" s="17" t="s">
        <v>51</v>
      </c>
      <c r="S10" s="24">
        <v>1</v>
      </c>
      <c r="T10" s="23" t="s">
        <v>52</v>
      </c>
      <c r="U10" s="74" t="s">
        <v>54</v>
      </c>
      <c r="V10" s="73" t="s">
        <v>50</v>
      </c>
      <c r="W10" s="62">
        <v>5</v>
      </c>
      <c r="X10" s="73" t="s">
        <v>172</v>
      </c>
      <c r="Y10" s="62">
        <v>1</v>
      </c>
      <c r="Z10" s="62">
        <v>0</v>
      </c>
      <c r="AA10" s="242">
        <v>2</v>
      </c>
      <c r="AB10" s="242">
        <v>2</v>
      </c>
      <c r="AC10" s="242">
        <v>0</v>
      </c>
      <c r="AD10" s="191">
        <v>0</v>
      </c>
      <c r="AE10" s="191">
        <v>0</v>
      </c>
      <c r="AF10" s="58">
        <v>126157000</v>
      </c>
      <c r="AG10" s="59" t="s">
        <v>158</v>
      </c>
      <c r="AH10" s="285" t="s">
        <v>55</v>
      </c>
      <c r="AI10" s="56">
        <v>0</v>
      </c>
      <c r="AJ10" s="265"/>
      <c r="AK10" s="304"/>
      <c r="AL10" s="264"/>
      <c r="AM10" s="264"/>
    </row>
    <row r="11" spans="1:39" ht="57" x14ac:dyDescent="0.3">
      <c r="A11" s="17">
        <v>1</v>
      </c>
      <c r="B11" s="18" t="s">
        <v>44</v>
      </c>
      <c r="C11" s="17">
        <v>11</v>
      </c>
      <c r="D11" s="17" t="s">
        <v>56</v>
      </c>
      <c r="E11" s="18" t="s">
        <v>57</v>
      </c>
      <c r="F11" s="17">
        <v>4</v>
      </c>
      <c r="G11" s="17" t="s">
        <v>58</v>
      </c>
      <c r="H11" s="19" t="s">
        <v>59</v>
      </c>
      <c r="I11" s="17">
        <v>11</v>
      </c>
      <c r="J11" s="17">
        <v>9</v>
      </c>
      <c r="K11" s="18" t="s">
        <v>60</v>
      </c>
      <c r="L11" s="35">
        <v>2020051290009</v>
      </c>
      <c r="M11" s="17">
        <v>1</v>
      </c>
      <c r="N11" s="17">
        <v>11141</v>
      </c>
      <c r="O11" s="18" t="s">
        <v>61</v>
      </c>
      <c r="P11" s="17" t="s">
        <v>50</v>
      </c>
      <c r="Q11" s="17">
        <v>4</v>
      </c>
      <c r="R11" s="17" t="s">
        <v>51</v>
      </c>
      <c r="S11" s="24">
        <v>1</v>
      </c>
      <c r="T11" s="23" t="s">
        <v>52</v>
      </c>
      <c r="U11" s="74" t="s">
        <v>62</v>
      </c>
      <c r="V11" s="73" t="s">
        <v>50</v>
      </c>
      <c r="W11" s="62">
        <v>3</v>
      </c>
      <c r="X11" s="73" t="s">
        <v>172</v>
      </c>
      <c r="Y11" s="62">
        <v>0</v>
      </c>
      <c r="Z11" s="62">
        <v>0</v>
      </c>
      <c r="AA11" s="242">
        <v>1</v>
      </c>
      <c r="AB11" s="242">
        <v>1</v>
      </c>
      <c r="AC11" s="242">
        <v>1</v>
      </c>
      <c r="AD11" s="191">
        <v>0</v>
      </c>
      <c r="AE11" s="191">
        <v>0</v>
      </c>
      <c r="AF11" s="58">
        <v>317800000</v>
      </c>
      <c r="AG11" s="59" t="s">
        <v>159</v>
      </c>
      <c r="AH11" s="285" t="s">
        <v>55</v>
      </c>
      <c r="AI11" s="56">
        <v>0</v>
      </c>
      <c r="AJ11" s="265"/>
      <c r="AK11" s="304"/>
      <c r="AL11" s="264"/>
      <c r="AM11" s="264"/>
    </row>
    <row r="12" spans="1:39" ht="85.5" x14ac:dyDescent="0.3">
      <c r="A12" s="17">
        <v>1</v>
      </c>
      <c r="B12" s="18" t="s">
        <v>44</v>
      </c>
      <c r="C12" s="17">
        <v>12</v>
      </c>
      <c r="D12" s="17" t="s">
        <v>63</v>
      </c>
      <c r="E12" s="18" t="s">
        <v>64</v>
      </c>
      <c r="F12" s="17">
        <v>2</v>
      </c>
      <c r="G12" s="17" t="s">
        <v>65</v>
      </c>
      <c r="H12" s="19" t="s">
        <v>66</v>
      </c>
      <c r="I12" s="17">
        <v>9</v>
      </c>
      <c r="J12" s="17"/>
      <c r="K12" s="18" t="s">
        <v>67</v>
      </c>
      <c r="L12" s="35">
        <v>2020051290010</v>
      </c>
      <c r="M12" s="17">
        <v>5</v>
      </c>
      <c r="N12" s="17">
        <v>11225</v>
      </c>
      <c r="O12" s="18" t="s">
        <v>68</v>
      </c>
      <c r="P12" s="17" t="s">
        <v>50</v>
      </c>
      <c r="Q12" s="17">
        <v>4</v>
      </c>
      <c r="R12" s="17" t="s">
        <v>51</v>
      </c>
      <c r="S12" s="24">
        <v>2</v>
      </c>
      <c r="T12" s="23" t="s">
        <v>52</v>
      </c>
      <c r="U12" s="74" t="s">
        <v>160</v>
      </c>
      <c r="V12" s="73" t="s">
        <v>50</v>
      </c>
      <c r="W12" s="62">
        <v>1</v>
      </c>
      <c r="X12" s="73" t="s">
        <v>172</v>
      </c>
      <c r="Y12" s="62">
        <v>1</v>
      </c>
      <c r="Z12" s="62">
        <v>0</v>
      </c>
      <c r="AA12" s="242">
        <v>0</v>
      </c>
      <c r="AB12" s="242">
        <v>0</v>
      </c>
      <c r="AC12" s="242">
        <v>0</v>
      </c>
      <c r="AD12" s="191">
        <v>0</v>
      </c>
      <c r="AE12" s="191">
        <v>0</v>
      </c>
      <c r="AF12" s="306">
        <v>25000000</v>
      </c>
      <c r="AG12" s="59" t="s">
        <v>162</v>
      </c>
      <c r="AH12" s="285" t="s">
        <v>163</v>
      </c>
      <c r="AI12" s="56">
        <v>0</v>
      </c>
      <c r="AJ12" s="265"/>
      <c r="AK12" s="304"/>
      <c r="AL12" s="264"/>
      <c r="AM12" s="264"/>
    </row>
    <row r="13" spans="1:39" ht="85.5" x14ac:dyDescent="0.3">
      <c r="A13" s="17">
        <v>1</v>
      </c>
      <c r="B13" s="18" t="s">
        <v>44</v>
      </c>
      <c r="C13" s="17">
        <v>12</v>
      </c>
      <c r="D13" s="17" t="s">
        <v>63</v>
      </c>
      <c r="E13" s="18" t="s">
        <v>64</v>
      </c>
      <c r="F13" s="17">
        <v>3</v>
      </c>
      <c r="G13" s="17" t="s">
        <v>69</v>
      </c>
      <c r="H13" s="19" t="s">
        <v>70</v>
      </c>
      <c r="I13" s="17">
        <v>9</v>
      </c>
      <c r="J13" s="17"/>
      <c r="K13" s="18" t="s">
        <v>67</v>
      </c>
      <c r="L13" s="35">
        <v>2020051290010</v>
      </c>
      <c r="M13" s="17">
        <v>1</v>
      </c>
      <c r="N13" s="17">
        <v>11231</v>
      </c>
      <c r="O13" s="18" t="s">
        <v>71</v>
      </c>
      <c r="P13" s="17" t="s">
        <v>50</v>
      </c>
      <c r="Q13" s="17">
        <v>4</v>
      </c>
      <c r="R13" s="17" t="s">
        <v>51</v>
      </c>
      <c r="S13" s="24">
        <v>2</v>
      </c>
      <c r="T13" s="23" t="s">
        <v>52</v>
      </c>
      <c r="U13" s="74" t="s">
        <v>72</v>
      </c>
      <c r="V13" s="73" t="s">
        <v>50</v>
      </c>
      <c r="W13" s="62">
        <v>1</v>
      </c>
      <c r="X13" s="73" t="s">
        <v>172</v>
      </c>
      <c r="Y13" s="62">
        <v>0</v>
      </c>
      <c r="Z13" s="62">
        <v>0</v>
      </c>
      <c r="AA13" s="242">
        <v>0</v>
      </c>
      <c r="AB13" s="242">
        <v>0</v>
      </c>
      <c r="AC13" s="242">
        <v>1</v>
      </c>
      <c r="AD13" s="191">
        <v>0</v>
      </c>
      <c r="AE13" s="191">
        <v>0</v>
      </c>
      <c r="AF13" s="307">
        <v>50000000</v>
      </c>
      <c r="AG13" s="59" t="s">
        <v>161</v>
      </c>
      <c r="AH13" s="285" t="s">
        <v>155</v>
      </c>
      <c r="AI13" s="56">
        <v>0</v>
      </c>
      <c r="AJ13" s="265"/>
      <c r="AK13" s="304"/>
      <c r="AL13" s="264"/>
      <c r="AM13" s="264"/>
    </row>
    <row r="14" spans="1:39" ht="85.5" x14ac:dyDescent="0.3">
      <c r="A14" s="17">
        <v>1</v>
      </c>
      <c r="B14" s="18" t="s">
        <v>44</v>
      </c>
      <c r="C14" s="17">
        <v>12</v>
      </c>
      <c r="D14" s="17" t="s">
        <v>63</v>
      </c>
      <c r="E14" s="18" t="s">
        <v>64</v>
      </c>
      <c r="F14" s="17">
        <v>3</v>
      </c>
      <c r="G14" s="17" t="s">
        <v>69</v>
      </c>
      <c r="H14" s="19" t="s">
        <v>70</v>
      </c>
      <c r="I14" s="17">
        <v>9</v>
      </c>
      <c r="J14" s="17"/>
      <c r="K14" s="18" t="s">
        <v>67</v>
      </c>
      <c r="L14" s="35">
        <v>2020051290010</v>
      </c>
      <c r="M14" s="17">
        <v>1</v>
      </c>
      <c r="N14" s="17">
        <v>11231</v>
      </c>
      <c r="O14" s="18" t="s">
        <v>71</v>
      </c>
      <c r="P14" s="17" t="s">
        <v>50</v>
      </c>
      <c r="Q14" s="17">
        <v>4</v>
      </c>
      <c r="R14" s="17" t="s">
        <v>51</v>
      </c>
      <c r="S14" s="24">
        <v>2</v>
      </c>
      <c r="T14" s="23" t="s">
        <v>52</v>
      </c>
      <c r="U14" s="74" t="s">
        <v>73</v>
      </c>
      <c r="V14" s="73" t="s">
        <v>50</v>
      </c>
      <c r="W14" s="62">
        <v>1</v>
      </c>
      <c r="X14" s="73" t="s">
        <v>172</v>
      </c>
      <c r="Y14" s="62">
        <v>0</v>
      </c>
      <c r="Z14" s="62">
        <v>0</v>
      </c>
      <c r="AA14" s="242">
        <v>0</v>
      </c>
      <c r="AB14" s="242">
        <v>0</v>
      </c>
      <c r="AC14" s="242">
        <v>1</v>
      </c>
      <c r="AD14" s="191">
        <v>0</v>
      </c>
      <c r="AE14" s="191">
        <v>0</v>
      </c>
      <c r="AF14" s="306">
        <v>100000000</v>
      </c>
      <c r="AG14" s="59" t="s">
        <v>164</v>
      </c>
      <c r="AH14" s="285" t="s">
        <v>155</v>
      </c>
      <c r="AI14" s="56">
        <v>0</v>
      </c>
      <c r="AJ14" s="265"/>
      <c r="AK14" s="304"/>
      <c r="AL14" s="264"/>
      <c r="AM14" s="264"/>
    </row>
    <row r="15" spans="1:39" ht="99.75" x14ac:dyDescent="0.3">
      <c r="A15" s="17">
        <v>3</v>
      </c>
      <c r="B15" s="18" t="s">
        <v>80</v>
      </c>
      <c r="C15" s="17">
        <v>1</v>
      </c>
      <c r="D15" s="17" t="s">
        <v>81</v>
      </c>
      <c r="E15" s="18" t="s">
        <v>82</v>
      </c>
      <c r="F15" s="17">
        <v>2</v>
      </c>
      <c r="G15" s="17" t="s">
        <v>86</v>
      </c>
      <c r="H15" s="19" t="s">
        <v>87</v>
      </c>
      <c r="I15" s="17">
        <v>11</v>
      </c>
      <c r="J15" s="17"/>
      <c r="K15" s="18" t="s">
        <v>83</v>
      </c>
      <c r="L15" s="35">
        <v>2020051290011</v>
      </c>
      <c r="M15" s="17">
        <v>2</v>
      </c>
      <c r="N15" s="17">
        <v>3122</v>
      </c>
      <c r="O15" s="18" t="s">
        <v>88</v>
      </c>
      <c r="P15" s="17" t="s">
        <v>50</v>
      </c>
      <c r="Q15" s="17">
        <v>4</v>
      </c>
      <c r="R15" s="17" t="s">
        <v>51</v>
      </c>
      <c r="S15" s="22">
        <v>1</v>
      </c>
      <c r="T15" s="23" t="s">
        <v>52</v>
      </c>
      <c r="U15" s="74" t="s">
        <v>89</v>
      </c>
      <c r="V15" s="73" t="s">
        <v>50</v>
      </c>
      <c r="W15" s="62">
        <v>20</v>
      </c>
      <c r="X15" s="73" t="s">
        <v>172</v>
      </c>
      <c r="Y15" s="62">
        <v>0</v>
      </c>
      <c r="Z15" s="62">
        <v>0</v>
      </c>
      <c r="AA15" s="242">
        <v>0</v>
      </c>
      <c r="AB15" s="242">
        <v>20</v>
      </c>
      <c r="AC15" s="242">
        <v>0</v>
      </c>
      <c r="AD15" s="191">
        <v>0</v>
      </c>
      <c r="AE15" s="191">
        <v>0</v>
      </c>
      <c r="AF15" s="58">
        <v>100000000</v>
      </c>
      <c r="AG15" s="59" t="s">
        <v>165</v>
      </c>
      <c r="AH15" s="285" t="s">
        <v>155</v>
      </c>
      <c r="AI15" s="56">
        <v>2666667</v>
      </c>
      <c r="AJ15" s="265"/>
      <c r="AK15" s="304"/>
      <c r="AL15" s="264"/>
      <c r="AM15" s="264"/>
    </row>
    <row r="16" spans="1:39" ht="99.75" x14ac:dyDescent="0.3">
      <c r="A16" s="17">
        <v>3</v>
      </c>
      <c r="B16" s="18" t="s">
        <v>80</v>
      </c>
      <c r="C16" s="17">
        <v>3</v>
      </c>
      <c r="D16" s="17" t="s">
        <v>95</v>
      </c>
      <c r="E16" s="18" t="s">
        <v>96</v>
      </c>
      <c r="F16" s="20">
        <v>2</v>
      </c>
      <c r="G16" s="17" t="s">
        <v>97</v>
      </c>
      <c r="H16" s="19" t="s">
        <v>98</v>
      </c>
      <c r="I16" s="17">
        <v>13</v>
      </c>
      <c r="J16" s="17"/>
      <c r="K16" s="18" t="s">
        <v>94</v>
      </c>
      <c r="L16" s="35">
        <v>2020051290014</v>
      </c>
      <c r="M16" s="17">
        <v>1</v>
      </c>
      <c r="N16" s="17">
        <v>3321</v>
      </c>
      <c r="O16" s="18" t="s">
        <v>99</v>
      </c>
      <c r="P16" s="17" t="s">
        <v>50</v>
      </c>
      <c r="Q16" s="17">
        <v>1</v>
      </c>
      <c r="R16" s="21" t="s">
        <v>100</v>
      </c>
      <c r="S16" s="22">
        <v>2</v>
      </c>
      <c r="T16" s="23" t="s">
        <v>52</v>
      </c>
      <c r="U16" s="74" t="s">
        <v>175</v>
      </c>
      <c r="V16" s="73" t="s">
        <v>50</v>
      </c>
      <c r="W16" s="62">
        <v>2</v>
      </c>
      <c r="X16" s="73" t="s">
        <v>172</v>
      </c>
      <c r="Y16" s="62">
        <v>1</v>
      </c>
      <c r="Z16" s="62">
        <v>1</v>
      </c>
      <c r="AA16" s="242">
        <v>0</v>
      </c>
      <c r="AB16" s="242">
        <v>1</v>
      </c>
      <c r="AC16" s="242">
        <v>0</v>
      </c>
      <c r="AD16" s="191">
        <v>0</v>
      </c>
      <c r="AE16" s="191">
        <v>0</v>
      </c>
      <c r="AF16" s="58">
        <v>271820577</v>
      </c>
      <c r="AG16" s="58" t="s">
        <v>208</v>
      </c>
      <c r="AH16" s="285" t="s">
        <v>163</v>
      </c>
      <c r="AI16" s="56">
        <v>26883177</v>
      </c>
      <c r="AJ16" s="265"/>
      <c r="AK16" s="304"/>
      <c r="AL16" s="264"/>
      <c r="AM16" s="264"/>
    </row>
    <row r="17" spans="1:39" ht="99.75" x14ac:dyDescent="0.3">
      <c r="A17" s="17">
        <v>3</v>
      </c>
      <c r="B17" s="18" t="s">
        <v>80</v>
      </c>
      <c r="C17" s="17">
        <v>3</v>
      </c>
      <c r="D17" s="17" t="s">
        <v>95</v>
      </c>
      <c r="E17" s="18" t="s">
        <v>96</v>
      </c>
      <c r="F17" s="20">
        <v>2</v>
      </c>
      <c r="G17" s="17" t="s">
        <v>97</v>
      </c>
      <c r="H17" s="19" t="s">
        <v>98</v>
      </c>
      <c r="I17" s="17">
        <v>13</v>
      </c>
      <c r="J17" s="17"/>
      <c r="K17" s="18" t="s">
        <v>94</v>
      </c>
      <c r="L17" s="35">
        <v>2020051290014</v>
      </c>
      <c r="M17" s="17">
        <v>1</v>
      </c>
      <c r="N17" s="17">
        <v>3321</v>
      </c>
      <c r="O17" s="18" t="s">
        <v>99</v>
      </c>
      <c r="P17" s="17" t="s">
        <v>50</v>
      </c>
      <c r="Q17" s="17">
        <v>1</v>
      </c>
      <c r="R17" s="21" t="s">
        <v>100</v>
      </c>
      <c r="S17" s="22">
        <v>2</v>
      </c>
      <c r="T17" s="23" t="s">
        <v>52</v>
      </c>
      <c r="U17" s="74" t="s">
        <v>175</v>
      </c>
      <c r="V17" s="73" t="s">
        <v>50</v>
      </c>
      <c r="W17" s="62">
        <v>2</v>
      </c>
      <c r="X17" s="73" t="s">
        <v>172</v>
      </c>
      <c r="Y17" s="62">
        <v>1</v>
      </c>
      <c r="Z17" s="62">
        <v>1</v>
      </c>
      <c r="AA17" s="242">
        <v>0</v>
      </c>
      <c r="AB17" s="242">
        <v>1</v>
      </c>
      <c r="AC17" s="242">
        <v>0</v>
      </c>
      <c r="AD17" s="191">
        <v>0</v>
      </c>
      <c r="AE17" s="191">
        <v>0</v>
      </c>
      <c r="AF17" s="58">
        <v>80449814</v>
      </c>
      <c r="AG17" s="58" t="s">
        <v>1000</v>
      </c>
      <c r="AH17" s="285" t="s">
        <v>163</v>
      </c>
      <c r="AI17" s="56">
        <v>26884176</v>
      </c>
      <c r="AJ17" s="265"/>
      <c r="AK17" s="304"/>
      <c r="AL17" s="264"/>
      <c r="AM17" s="264"/>
    </row>
    <row r="18" spans="1:39" ht="99.75" x14ac:dyDescent="0.3">
      <c r="A18" s="17">
        <v>3</v>
      </c>
      <c r="B18" s="18" t="s">
        <v>80</v>
      </c>
      <c r="C18" s="17">
        <v>3</v>
      </c>
      <c r="D18" s="17" t="s">
        <v>95</v>
      </c>
      <c r="E18" s="18" t="s">
        <v>96</v>
      </c>
      <c r="F18" s="20">
        <v>2</v>
      </c>
      <c r="G18" s="17" t="s">
        <v>97</v>
      </c>
      <c r="H18" s="19" t="s">
        <v>98</v>
      </c>
      <c r="I18" s="17">
        <v>13</v>
      </c>
      <c r="J18" s="17"/>
      <c r="K18" s="18" t="s">
        <v>94</v>
      </c>
      <c r="L18" s="35">
        <v>2020051290014</v>
      </c>
      <c r="M18" s="17">
        <v>1</v>
      </c>
      <c r="N18" s="17">
        <v>3321</v>
      </c>
      <c r="O18" s="18" t="s">
        <v>99</v>
      </c>
      <c r="P18" s="17" t="s">
        <v>50</v>
      </c>
      <c r="Q18" s="17">
        <v>1</v>
      </c>
      <c r="R18" s="21" t="s">
        <v>100</v>
      </c>
      <c r="S18" s="22">
        <v>2</v>
      </c>
      <c r="T18" s="23" t="s">
        <v>52</v>
      </c>
      <c r="U18" s="74" t="s">
        <v>101</v>
      </c>
      <c r="V18" s="73" t="s">
        <v>50</v>
      </c>
      <c r="W18" s="62">
        <v>12</v>
      </c>
      <c r="X18" s="73" t="s">
        <v>172</v>
      </c>
      <c r="Y18" s="62">
        <v>1</v>
      </c>
      <c r="Z18" s="62">
        <v>1</v>
      </c>
      <c r="AA18" s="242">
        <v>4</v>
      </c>
      <c r="AB18" s="242">
        <v>5</v>
      </c>
      <c r="AC18" s="242">
        <v>2</v>
      </c>
      <c r="AD18" s="191">
        <v>0</v>
      </c>
      <c r="AE18" s="191">
        <v>0</v>
      </c>
      <c r="AF18" s="58">
        <v>150000000</v>
      </c>
      <c r="AG18" s="59" t="s">
        <v>1001</v>
      </c>
      <c r="AH18" s="59" t="s">
        <v>163</v>
      </c>
      <c r="AI18" s="56">
        <v>0</v>
      </c>
      <c r="AJ18" s="265" t="s">
        <v>1002</v>
      </c>
      <c r="AK18" s="304"/>
      <c r="AL18" s="264"/>
      <c r="AM18" s="264"/>
    </row>
    <row r="19" spans="1:39" ht="114" x14ac:dyDescent="0.3">
      <c r="A19" s="17">
        <v>3</v>
      </c>
      <c r="B19" s="18" t="s">
        <v>80</v>
      </c>
      <c r="C19" s="17">
        <v>3</v>
      </c>
      <c r="D19" s="17" t="s">
        <v>95</v>
      </c>
      <c r="E19" s="18" t="s">
        <v>96</v>
      </c>
      <c r="F19" s="20">
        <v>2</v>
      </c>
      <c r="G19" s="17" t="s">
        <v>97</v>
      </c>
      <c r="H19" s="19" t="s">
        <v>98</v>
      </c>
      <c r="I19" s="17">
        <v>13</v>
      </c>
      <c r="J19" s="17"/>
      <c r="K19" s="18" t="s">
        <v>94</v>
      </c>
      <c r="L19" s="35">
        <v>2020051290014</v>
      </c>
      <c r="M19" s="17">
        <v>3</v>
      </c>
      <c r="N19" s="17">
        <v>3323</v>
      </c>
      <c r="O19" s="18" t="s">
        <v>102</v>
      </c>
      <c r="P19" s="17" t="s">
        <v>50</v>
      </c>
      <c r="Q19" s="17">
        <v>4</v>
      </c>
      <c r="R19" s="21" t="s">
        <v>51</v>
      </c>
      <c r="S19" s="22">
        <v>1</v>
      </c>
      <c r="T19" s="23" t="s">
        <v>52</v>
      </c>
      <c r="U19" s="74" t="s">
        <v>174</v>
      </c>
      <c r="V19" s="73" t="s">
        <v>50</v>
      </c>
      <c r="W19" s="62">
        <v>1</v>
      </c>
      <c r="X19" s="73" t="s">
        <v>172</v>
      </c>
      <c r="Y19" s="62">
        <v>0</v>
      </c>
      <c r="Z19" s="62">
        <v>0</v>
      </c>
      <c r="AA19" s="242">
        <v>1</v>
      </c>
      <c r="AB19" s="242">
        <v>0</v>
      </c>
      <c r="AC19" s="63">
        <v>0</v>
      </c>
      <c r="AD19" s="191">
        <v>0</v>
      </c>
      <c r="AE19" s="191">
        <v>0</v>
      </c>
      <c r="AF19" s="58">
        <v>252500000</v>
      </c>
      <c r="AG19" s="59" t="s">
        <v>176</v>
      </c>
      <c r="AH19" s="59" t="s">
        <v>155</v>
      </c>
      <c r="AI19" s="56">
        <v>0</v>
      </c>
      <c r="AJ19" s="265"/>
      <c r="AK19" s="304"/>
      <c r="AL19" s="264"/>
      <c r="AM19" s="264"/>
    </row>
    <row r="20" spans="1:39" ht="71.25" x14ac:dyDescent="0.3">
      <c r="A20" s="17">
        <v>3</v>
      </c>
      <c r="B20" s="18" t="s">
        <v>80</v>
      </c>
      <c r="C20" s="17">
        <v>4</v>
      </c>
      <c r="D20" s="17" t="s">
        <v>103</v>
      </c>
      <c r="E20" s="18" t="s">
        <v>104</v>
      </c>
      <c r="F20" s="20">
        <v>1</v>
      </c>
      <c r="G20" s="17" t="s">
        <v>105</v>
      </c>
      <c r="H20" s="19" t="s">
        <v>106</v>
      </c>
      <c r="I20" s="17">
        <v>6</v>
      </c>
      <c r="J20" s="17"/>
      <c r="K20" s="18" t="s">
        <v>107</v>
      </c>
      <c r="L20" s="35">
        <v>2020051290005</v>
      </c>
      <c r="M20" s="17">
        <v>1</v>
      </c>
      <c r="N20" s="17">
        <v>3411</v>
      </c>
      <c r="O20" s="18" t="s">
        <v>108</v>
      </c>
      <c r="P20" s="17" t="s">
        <v>50</v>
      </c>
      <c r="Q20" s="17">
        <v>4</v>
      </c>
      <c r="R20" s="21" t="s">
        <v>51</v>
      </c>
      <c r="S20" s="22">
        <v>1</v>
      </c>
      <c r="T20" s="23" t="s">
        <v>52</v>
      </c>
      <c r="U20" s="74" t="s">
        <v>109</v>
      </c>
      <c r="V20" s="73" t="s">
        <v>50</v>
      </c>
      <c r="W20" s="62">
        <v>4</v>
      </c>
      <c r="X20" s="73" t="s">
        <v>172</v>
      </c>
      <c r="Y20" s="62">
        <v>1</v>
      </c>
      <c r="Z20" s="62">
        <v>1</v>
      </c>
      <c r="AA20" s="63">
        <v>1</v>
      </c>
      <c r="AB20" s="63">
        <v>1</v>
      </c>
      <c r="AC20" s="63">
        <v>1</v>
      </c>
      <c r="AD20" s="191">
        <v>0</v>
      </c>
      <c r="AE20" s="191">
        <v>0</v>
      </c>
      <c r="AF20" s="58">
        <v>106000000</v>
      </c>
      <c r="AG20" s="59" t="s">
        <v>150</v>
      </c>
      <c r="AH20" s="285" t="s">
        <v>55</v>
      </c>
      <c r="AI20" s="56">
        <v>0</v>
      </c>
      <c r="AJ20" s="265" t="s">
        <v>1003</v>
      </c>
      <c r="AK20" s="304"/>
      <c r="AL20" s="264"/>
      <c r="AM20" s="264"/>
    </row>
    <row r="21" spans="1:39" ht="57" x14ac:dyDescent="0.3">
      <c r="A21" s="17">
        <v>3</v>
      </c>
      <c r="B21" s="18" t="s">
        <v>80</v>
      </c>
      <c r="C21" s="17">
        <v>4</v>
      </c>
      <c r="D21" s="17" t="s">
        <v>103</v>
      </c>
      <c r="E21" s="18" t="s">
        <v>104</v>
      </c>
      <c r="F21" s="20">
        <v>1</v>
      </c>
      <c r="G21" s="17" t="s">
        <v>105</v>
      </c>
      <c r="H21" s="19" t="s">
        <v>106</v>
      </c>
      <c r="I21" s="17">
        <v>6</v>
      </c>
      <c r="J21" s="17"/>
      <c r="K21" s="18" t="s">
        <v>107</v>
      </c>
      <c r="L21" s="35">
        <v>2020051290005</v>
      </c>
      <c r="M21" s="17">
        <v>2</v>
      </c>
      <c r="N21" s="17">
        <v>3412</v>
      </c>
      <c r="O21" s="18" t="s">
        <v>110</v>
      </c>
      <c r="P21" s="17" t="s">
        <v>50</v>
      </c>
      <c r="Q21" s="17">
        <v>4</v>
      </c>
      <c r="R21" s="21" t="s">
        <v>51</v>
      </c>
      <c r="S21" s="22">
        <v>2</v>
      </c>
      <c r="T21" s="23" t="s">
        <v>52</v>
      </c>
      <c r="U21" s="74" t="s">
        <v>149</v>
      </c>
      <c r="V21" s="73" t="s">
        <v>50</v>
      </c>
      <c r="W21" s="62">
        <v>4</v>
      </c>
      <c r="X21" s="73" t="s">
        <v>172</v>
      </c>
      <c r="Y21" s="62">
        <v>1</v>
      </c>
      <c r="Z21" s="62">
        <v>1</v>
      </c>
      <c r="AA21" s="63">
        <v>1</v>
      </c>
      <c r="AB21" s="63">
        <v>1</v>
      </c>
      <c r="AC21" s="63">
        <v>1</v>
      </c>
      <c r="AD21" s="191">
        <v>0</v>
      </c>
      <c r="AE21" s="191">
        <v>0</v>
      </c>
      <c r="AF21" s="58">
        <v>141546000</v>
      </c>
      <c r="AG21" s="59" t="s">
        <v>151</v>
      </c>
      <c r="AH21" s="285" t="s">
        <v>55</v>
      </c>
      <c r="AI21" s="56">
        <v>0</v>
      </c>
      <c r="AJ21" s="265" t="s">
        <v>1003</v>
      </c>
      <c r="AK21" s="304"/>
      <c r="AL21" s="264"/>
      <c r="AM21" s="264"/>
    </row>
    <row r="22" spans="1:39" ht="57" x14ac:dyDescent="0.3">
      <c r="A22" s="17">
        <v>3</v>
      </c>
      <c r="B22" s="18" t="s">
        <v>80</v>
      </c>
      <c r="C22" s="17">
        <v>4</v>
      </c>
      <c r="D22" s="17" t="s">
        <v>103</v>
      </c>
      <c r="E22" s="18" t="s">
        <v>104</v>
      </c>
      <c r="F22" s="20">
        <v>1</v>
      </c>
      <c r="G22" s="17" t="s">
        <v>105</v>
      </c>
      <c r="H22" s="19" t="s">
        <v>106</v>
      </c>
      <c r="I22" s="17">
        <v>6</v>
      </c>
      <c r="J22" s="17"/>
      <c r="K22" s="18" t="s">
        <v>107</v>
      </c>
      <c r="L22" s="35">
        <v>2020051290005</v>
      </c>
      <c r="M22" s="17">
        <v>4</v>
      </c>
      <c r="N22" s="17">
        <v>3414</v>
      </c>
      <c r="O22" s="18" t="s">
        <v>111</v>
      </c>
      <c r="P22" s="17" t="s">
        <v>50</v>
      </c>
      <c r="Q22" s="17">
        <v>4</v>
      </c>
      <c r="R22" s="21" t="s">
        <v>51</v>
      </c>
      <c r="S22" s="22">
        <v>1</v>
      </c>
      <c r="T22" s="23" t="s">
        <v>52</v>
      </c>
      <c r="U22" s="74" t="s">
        <v>112</v>
      </c>
      <c r="V22" s="73" t="s">
        <v>50</v>
      </c>
      <c r="W22" s="62">
        <v>4</v>
      </c>
      <c r="X22" s="73" t="s">
        <v>172</v>
      </c>
      <c r="Y22" s="62">
        <v>1</v>
      </c>
      <c r="Z22" s="62">
        <v>1</v>
      </c>
      <c r="AA22" s="63">
        <v>1</v>
      </c>
      <c r="AB22" s="63">
        <v>1</v>
      </c>
      <c r="AC22" s="63">
        <v>1</v>
      </c>
      <c r="AD22" s="191">
        <v>0</v>
      </c>
      <c r="AE22" s="191">
        <v>0</v>
      </c>
      <c r="AF22" s="58">
        <v>24999400</v>
      </c>
      <c r="AG22" s="59" t="s">
        <v>152</v>
      </c>
      <c r="AH22" s="285" t="s">
        <v>55</v>
      </c>
      <c r="AI22" s="56">
        <v>0</v>
      </c>
      <c r="AJ22" s="265" t="s">
        <v>1003</v>
      </c>
      <c r="AK22" s="304"/>
      <c r="AL22" s="264"/>
      <c r="AM22" s="264"/>
    </row>
    <row r="23" spans="1:39" ht="71.25" x14ac:dyDescent="0.3">
      <c r="A23" s="17">
        <v>3</v>
      </c>
      <c r="B23" s="18" t="s">
        <v>80</v>
      </c>
      <c r="C23" s="17">
        <v>4</v>
      </c>
      <c r="D23" s="17" t="s">
        <v>103</v>
      </c>
      <c r="E23" s="18" t="s">
        <v>104</v>
      </c>
      <c r="F23" s="20">
        <v>2</v>
      </c>
      <c r="G23" s="17" t="s">
        <v>113</v>
      </c>
      <c r="H23" s="19" t="s">
        <v>114</v>
      </c>
      <c r="I23" s="17">
        <v>6</v>
      </c>
      <c r="J23" s="17"/>
      <c r="K23" s="18" t="s">
        <v>107</v>
      </c>
      <c r="L23" s="35">
        <v>2020051290005</v>
      </c>
      <c r="M23" s="17">
        <v>1</v>
      </c>
      <c r="N23" s="17">
        <v>3421</v>
      </c>
      <c r="O23" s="18" t="s">
        <v>115</v>
      </c>
      <c r="P23" s="17" t="s">
        <v>50</v>
      </c>
      <c r="Q23" s="17">
        <v>4</v>
      </c>
      <c r="R23" s="21" t="s">
        <v>51</v>
      </c>
      <c r="S23" s="22">
        <v>1</v>
      </c>
      <c r="T23" s="23" t="s">
        <v>52</v>
      </c>
      <c r="U23" s="74" t="s">
        <v>116</v>
      </c>
      <c r="V23" s="73" t="s">
        <v>50</v>
      </c>
      <c r="W23" s="62">
        <v>4</v>
      </c>
      <c r="X23" s="73" t="s">
        <v>172</v>
      </c>
      <c r="Y23" s="62">
        <v>1</v>
      </c>
      <c r="Z23" s="62">
        <v>1</v>
      </c>
      <c r="AA23" s="63">
        <v>1</v>
      </c>
      <c r="AB23" s="63">
        <v>1</v>
      </c>
      <c r="AC23" s="63">
        <v>1</v>
      </c>
      <c r="AD23" s="191">
        <v>0</v>
      </c>
      <c r="AE23" s="191">
        <v>0</v>
      </c>
      <c r="AF23" s="58">
        <v>141546000</v>
      </c>
      <c r="AG23" s="59" t="s">
        <v>151</v>
      </c>
      <c r="AH23" s="285" t="s">
        <v>55</v>
      </c>
      <c r="AI23" s="56">
        <v>0</v>
      </c>
      <c r="AJ23" s="265" t="s">
        <v>1003</v>
      </c>
      <c r="AK23" s="304"/>
      <c r="AL23" s="264"/>
      <c r="AM23" s="264"/>
    </row>
    <row r="24" spans="1:39" ht="99.75" x14ac:dyDescent="0.3">
      <c r="A24" s="17">
        <v>3</v>
      </c>
      <c r="B24" s="18" t="s">
        <v>80</v>
      </c>
      <c r="C24" s="17">
        <v>4</v>
      </c>
      <c r="D24" s="17" t="s">
        <v>103</v>
      </c>
      <c r="E24" s="18" t="s">
        <v>104</v>
      </c>
      <c r="F24" s="20">
        <v>2</v>
      </c>
      <c r="G24" s="17" t="s">
        <v>113</v>
      </c>
      <c r="H24" s="19" t="s">
        <v>114</v>
      </c>
      <c r="I24" s="17">
        <v>6</v>
      </c>
      <c r="J24" s="17"/>
      <c r="K24" s="18" t="s">
        <v>107</v>
      </c>
      <c r="L24" s="35">
        <v>2020051290005</v>
      </c>
      <c r="M24" s="17">
        <v>2</v>
      </c>
      <c r="N24" s="17">
        <v>3422</v>
      </c>
      <c r="O24" s="18" t="s">
        <v>117</v>
      </c>
      <c r="P24" s="17" t="s">
        <v>50</v>
      </c>
      <c r="Q24" s="21">
        <v>4</v>
      </c>
      <c r="R24" s="21" t="s">
        <v>51</v>
      </c>
      <c r="S24" s="25">
        <v>1</v>
      </c>
      <c r="T24" s="23" t="s">
        <v>52</v>
      </c>
      <c r="U24" s="74" t="s">
        <v>118</v>
      </c>
      <c r="V24" s="73" t="s">
        <v>50</v>
      </c>
      <c r="W24" s="62">
        <v>25</v>
      </c>
      <c r="X24" s="73" t="s">
        <v>172</v>
      </c>
      <c r="Y24" s="62">
        <v>0</v>
      </c>
      <c r="Z24" s="62">
        <v>0</v>
      </c>
      <c r="AA24" s="63">
        <v>0</v>
      </c>
      <c r="AB24" s="63">
        <v>0</v>
      </c>
      <c r="AC24" s="63">
        <v>25</v>
      </c>
      <c r="AD24" s="191">
        <v>0</v>
      </c>
      <c r="AE24" s="191">
        <v>0</v>
      </c>
      <c r="AF24" s="58">
        <v>70000000</v>
      </c>
      <c r="AG24" s="59" t="s">
        <v>150</v>
      </c>
      <c r="AH24" s="285" t="s">
        <v>55</v>
      </c>
      <c r="AI24" s="56">
        <v>0</v>
      </c>
      <c r="AJ24" s="265"/>
      <c r="AK24" s="304"/>
      <c r="AL24" s="264"/>
      <c r="AM24" s="264"/>
    </row>
    <row r="25" spans="1:39" ht="128.25" x14ac:dyDescent="0.3">
      <c r="A25" s="17">
        <v>3</v>
      </c>
      <c r="B25" s="18" t="s">
        <v>80</v>
      </c>
      <c r="C25" s="17">
        <v>5</v>
      </c>
      <c r="D25" s="17" t="s">
        <v>119</v>
      </c>
      <c r="E25" s="18" t="s">
        <v>120</v>
      </c>
      <c r="F25" s="20">
        <v>1</v>
      </c>
      <c r="G25" s="17" t="s">
        <v>121</v>
      </c>
      <c r="H25" s="19" t="s">
        <v>122</v>
      </c>
      <c r="I25" s="17">
        <v>9</v>
      </c>
      <c r="J25" s="17"/>
      <c r="K25" s="18" t="s">
        <v>123</v>
      </c>
      <c r="L25" s="35">
        <v>2020051290007</v>
      </c>
      <c r="M25" s="17">
        <v>1</v>
      </c>
      <c r="N25" s="17">
        <v>3511</v>
      </c>
      <c r="O25" s="18" t="s">
        <v>124</v>
      </c>
      <c r="P25" s="17" t="s">
        <v>50</v>
      </c>
      <c r="Q25" s="17">
        <v>4</v>
      </c>
      <c r="R25" s="21" t="s">
        <v>51</v>
      </c>
      <c r="S25" s="22">
        <v>1</v>
      </c>
      <c r="T25" s="23" t="s">
        <v>52</v>
      </c>
      <c r="U25" s="74" t="s">
        <v>153</v>
      </c>
      <c r="V25" s="73" t="s">
        <v>50</v>
      </c>
      <c r="W25" s="62">
        <v>4</v>
      </c>
      <c r="X25" s="73" t="s">
        <v>172</v>
      </c>
      <c r="Y25" s="62">
        <v>0</v>
      </c>
      <c r="Z25" s="62">
        <v>2</v>
      </c>
      <c r="AA25" s="63">
        <v>0</v>
      </c>
      <c r="AB25" s="63">
        <v>2</v>
      </c>
      <c r="AC25" s="63">
        <v>2</v>
      </c>
      <c r="AD25" s="191">
        <v>0</v>
      </c>
      <c r="AE25" s="191">
        <v>0</v>
      </c>
      <c r="AF25" s="58">
        <v>670000000</v>
      </c>
      <c r="AG25" s="59" t="s">
        <v>154</v>
      </c>
      <c r="AH25" s="285" t="s">
        <v>155</v>
      </c>
      <c r="AI25" s="56">
        <v>2666667</v>
      </c>
      <c r="AJ25" s="265"/>
      <c r="AK25" s="304"/>
      <c r="AL25" s="264"/>
      <c r="AM25" s="264"/>
    </row>
    <row r="26" spans="1:39" ht="85.5" x14ac:dyDescent="0.3">
      <c r="A26" s="17">
        <v>3</v>
      </c>
      <c r="B26" s="18" t="s">
        <v>80</v>
      </c>
      <c r="C26" s="17">
        <v>5</v>
      </c>
      <c r="D26" s="17" t="s">
        <v>119</v>
      </c>
      <c r="E26" s="18" t="s">
        <v>120</v>
      </c>
      <c r="F26" s="20">
        <v>3</v>
      </c>
      <c r="G26" s="17" t="s">
        <v>125</v>
      </c>
      <c r="H26" s="19" t="s">
        <v>126</v>
      </c>
      <c r="I26" s="17">
        <v>11</v>
      </c>
      <c r="J26" s="17"/>
      <c r="K26" s="18" t="s">
        <v>127</v>
      </c>
      <c r="L26" s="35">
        <v>2020051290013</v>
      </c>
      <c r="M26" s="17">
        <v>2</v>
      </c>
      <c r="N26" s="17">
        <v>3532</v>
      </c>
      <c r="O26" s="18" t="s">
        <v>128</v>
      </c>
      <c r="P26" s="17" t="s">
        <v>50</v>
      </c>
      <c r="Q26" s="17">
        <v>4</v>
      </c>
      <c r="R26" s="21" t="s">
        <v>51</v>
      </c>
      <c r="S26" s="22">
        <v>1</v>
      </c>
      <c r="T26" s="23" t="s">
        <v>52</v>
      </c>
      <c r="U26" s="74" t="s">
        <v>129</v>
      </c>
      <c r="V26" s="73" t="s">
        <v>50</v>
      </c>
      <c r="W26" s="62">
        <v>1</v>
      </c>
      <c r="X26" s="73" t="s">
        <v>172</v>
      </c>
      <c r="Y26" s="62">
        <v>0</v>
      </c>
      <c r="Z26" s="62">
        <v>0</v>
      </c>
      <c r="AA26" s="63">
        <v>0</v>
      </c>
      <c r="AB26" s="63">
        <v>0</v>
      </c>
      <c r="AC26" s="63">
        <v>1</v>
      </c>
      <c r="AD26" s="191">
        <v>0</v>
      </c>
      <c r="AE26" s="191">
        <v>0</v>
      </c>
      <c r="AF26" s="308">
        <v>1703429000</v>
      </c>
      <c r="AG26" s="63" t="s">
        <v>167</v>
      </c>
      <c r="AH26" s="63" t="s">
        <v>155</v>
      </c>
      <c r="AI26" s="309">
        <v>0</v>
      </c>
      <c r="AJ26" s="63"/>
      <c r="AK26" s="304"/>
      <c r="AL26" s="264"/>
      <c r="AM26" s="264"/>
    </row>
    <row r="27" spans="1:39" ht="85.5" x14ac:dyDescent="0.3">
      <c r="A27" s="17">
        <v>3</v>
      </c>
      <c r="B27" s="18" t="s">
        <v>80</v>
      </c>
      <c r="C27" s="17">
        <v>5</v>
      </c>
      <c r="D27" s="17" t="s">
        <v>119</v>
      </c>
      <c r="E27" s="18" t="s">
        <v>120</v>
      </c>
      <c r="F27" s="20">
        <v>3</v>
      </c>
      <c r="G27" s="17" t="s">
        <v>125</v>
      </c>
      <c r="H27" s="19" t="s">
        <v>126</v>
      </c>
      <c r="I27" s="17">
        <v>11</v>
      </c>
      <c r="J27" s="17"/>
      <c r="K27" s="18" t="s">
        <v>127</v>
      </c>
      <c r="L27" s="35">
        <v>2020051290013</v>
      </c>
      <c r="M27" s="17">
        <v>2</v>
      </c>
      <c r="N27" s="17">
        <v>3532</v>
      </c>
      <c r="O27" s="18" t="s">
        <v>128</v>
      </c>
      <c r="P27" s="17" t="s">
        <v>50</v>
      </c>
      <c r="Q27" s="17">
        <v>4</v>
      </c>
      <c r="R27" s="21" t="s">
        <v>51</v>
      </c>
      <c r="S27" s="22">
        <v>1</v>
      </c>
      <c r="T27" s="23" t="s">
        <v>52</v>
      </c>
      <c r="U27" s="74" t="s">
        <v>129</v>
      </c>
      <c r="V27" s="73" t="s">
        <v>50</v>
      </c>
      <c r="W27" s="62">
        <v>1</v>
      </c>
      <c r="X27" s="73" t="s">
        <v>172</v>
      </c>
      <c r="Y27" s="62">
        <v>0</v>
      </c>
      <c r="Z27" s="62">
        <v>0</v>
      </c>
      <c r="AA27" s="63">
        <v>0</v>
      </c>
      <c r="AB27" s="63">
        <v>0</v>
      </c>
      <c r="AC27" s="63">
        <v>1</v>
      </c>
      <c r="AD27" s="191">
        <v>0</v>
      </c>
      <c r="AE27" s="191">
        <v>0</v>
      </c>
      <c r="AF27" s="308">
        <v>366954000</v>
      </c>
      <c r="AG27" s="63" t="s">
        <v>168</v>
      </c>
      <c r="AH27" s="63" t="s">
        <v>55</v>
      </c>
      <c r="AI27" s="309">
        <v>0</v>
      </c>
      <c r="AJ27" s="63"/>
      <c r="AK27" s="304"/>
      <c r="AL27" s="264"/>
      <c r="AM27" s="264"/>
    </row>
    <row r="28" spans="1:39" ht="85.5" x14ac:dyDescent="0.3">
      <c r="A28" s="17">
        <v>3</v>
      </c>
      <c r="B28" s="18" t="s">
        <v>80</v>
      </c>
      <c r="C28" s="17">
        <v>5</v>
      </c>
      <c r="D28" s="17" t="s">
        <v>119</v>
      </c>
      <c r="E28" s="18" t="s">
        <v>120</v>
      </c>
      <c r="F28" s="20">
        <v>3</v>
      </c>
      <c r="G28" s="17" t="s">
        <v>125</v>
      </c>
      <c r="H28" s="19" t="s">
        <v>126</v>
      </c>
      <c r="I28" s="17">
        <v>11</v>
      </c>
      <c r="J28" s="17"/>
      <c r="K28" s="18" t="s">
        <v>127</v>
      </c>
      <c r="L28" s="35">
        <v>2020051290013</v>
      </c>
      <c r="M28" s="17">
        <v>2</v>
      </c>
      <c r="N28" s="17">
        <v>3532</v>
      </c>
      <c r="O28" s="18" t="s">
        <v>128</v>
      </c>
      <c r="P28" s="17" t="s">
        <v>50</v>
      </c>
      <c r="Q28" s="17">
        <v>4</v>
      </c>
      <c r="R28" s="21" t="s">
        <v>51</v>
      </c>
      <c r="S28" s="22">
        <v>1</v>
      </c>
      <c r="T28" s="23" t="s">
        <v>52</v>
      </c>
      <c r="U28" s="74" t="s">
        <v>129</v>
      </c>
      <c r="V28" s="73" t="s">
        <v>50</v>
      </c>
      <c r="W28" s="62">
        <v>1</v>
      </c>
      <c r="X28" s="73" t="s">
        <v>172</v>
      </c>
      <c r="Y28" s="62">
        <v>0</v>
      </c>
      <c r="Z28" s="62">
        <v>2</v>
      </c>
      <c r="AA28" s="63">
        <v>0</v>
      </c>
      <c r="AB28" s="63">
        <v>0</v>
      </c>
      <c r="AC28" s="63">
        <v>1</v>
      </c>
      <c r="AD28" s="191">
        <v>0</v>
      </c>
      <c r="AE28" s="191">
        <v>0</v>
      </c>
      <c r="AF28" s="308">
        <v>105646000</v>
      </c>
      <c r="AG28" s="63" t="s">
        <v>169</v>
      </c>
      <c r="AH28" s="63" t="s">
        <v>55</v>
      </c>
      <c r="AI28" s="309">
        <v>5941600</v>
      </c>
      <c r="AJ28" s="63"/>
      <c r="AK28" s="304"/>
      <c r="AL28" s="264"/>
      <c r="AM28" s="264"/>
    </row>
    <row r="29" spans="1:39" ht="57" x14ac:dyDescent="0.3">
      <c r="A29" s="17">
        <v>3</v>
      </c>
      <c r="B29" s="18" t="s">
        <v>80</v>
      </c>
      <c r="C29" s="17">
        <v>5</v>
      </c>
      <c r="D29" s="17" t="s">
        <v>119</v>
      </c>
      <c r="E29" s="18" t="s">
        <v>120</v>
      </c>
      <c r="F29" s="20">
        <v>3</v>
      </c>
      <c r="G29" s="17" t="s">
        <v>125</v>
      </c>
      <c r="H29" s="19" t="s">
        <v>126</v>
      </c>
      <c r="I29" s="17">
        <v>11</v>
      </c>
      <c r="J29" s="17"/>
      <c r="K29" s="18" t="s">
        <v>127</v>
      </c>
      <c r="L29" s="35">
        <v>2020051290013</v>
      </c>
      <c r="M29" s="17">
        <v>3</v>
      </c>
      <c r="N29" s="17">
        <v>3533</v>
      </c>
      <c r="O29" s="18" t="s">
        <v>130</v>
      </c>
      <c r="P29" s="17" t="s">
        <v>50</v>
      </c>
      <c r="Q29" s="17">
        <v>4</v>
      </c>
      <c r="R29" s="21" t="s">
        <v>51</v>
      </c>
      <c r="S29" s="22">
        <v>1</v>
      </c>
      <c r="T29" s="23" t="s">
        <v>52</v>
      </c>
      <c r="U29" s="74" t="s">
        <v>166</v>
      </c>
      <c r="V29" s="73" t="s">
        <v>50</v>
      </c>
      <c r="W29" s="62">
        <v>2</v>
      </c>
      <c r="X29" s="73" t="s">
        <v>172</v>
      </c>
      <c r="Y29" s="62">
        <v>0</v>
      </c>
      <c r="Z29" s="62">
        <v>2</v>
      </c>
      <c r="AA29" s="63">
        <v>0</v>
      </c>
      <c r="AB29" s="63">
        <v>2</v>
      </c>
      <c r="AC29" s="63">
        <v>0</v>
      </c>
      <c r="AD29" s="191">
        <v>0</v>
      </c>
      <c r="AE29" s="191">
        <v>0</v>
      </c>
      <c r="AF29" s="308">
        <v>62000000</v>
      </c>
      <c r="AG29" s="63" t="s">
        <v>170</v>
      </c>
      <c r="AH29" s="63" t="s">
        <v>155</v>
      </c>
      <c r="AI29" s="309">
        <v>2666666</v>
      </c>
      <c r="AJ29" s="63"/>
      <c r="AK29" s="304"/>
      <c r="AL29" s="264"/>
      <c r="AM29" s="264"/>
    </row>
    <row r="30" spans="1:39" ht="57" x14ac:dyDescent="0.3">
      <c r="A30" s="17">
        <v>3</v>
      </c>
      <c r="B30" s="18" t="s">
        <v>80</v>
      </c>
      <c r="C30" s="17">
        <v>5</v>
      </c>
      <c r="D30" s="17" t="s">
        <v>119</v>
      </c>
      <c r="E30" s="18" t="s">
        <v>120</v>
      </c>
      <c r="F30" s="20">
        <v>3</v>
      </c>
      <c r="G30" s="17" t="s">
        <v>125</v>
      </c>
      <c r="H30" s="19" t="s">
        <v>126</v>
      </c>
      <c r="I30" s="17">
        <v>11</v>
      </c>
      <c r="J30" s="17"/>
      <c r="K30" s="18" t="s">
        <v>127</v>
      </c>
      <c r="L30" s="35">
        <v>2020051290013</v>
      </c>
      <c r="M30" s="17">
        <v>3</v>
      </c>
      <c r="N30" s="17">
        <v>3533</v>
      </c>
      <c r="O30" s="18" t="s">
        <v>130</v>
      </c>
      <c r="P30" s="17" t="s">
        <v>50</v>
      </c>
      <c r="Q30" s="17">
        <v>4</v>
      </c>
      <c r="R30" s="21" t="s">
        <v>51</v>
      </c>
      <c r="S30" s="22">
        <v>1</v>
      </c>
      <c r="T30" s="23" t="s">
        <v>52</v>
      </c>
      <c r="U30" s="74" t="s">
        <v>166</v>
      </c>
      <c r="V30" s="73" t="s">
        <v>50</v>
      </c>
      <c r="W30" s="62">
        <v>2</v>
      </c>
      <c r="X30" s="73" t="s">
        <v>172</v>
      </c>
      <c r="Y30" s="62">
        <v>0</v>
      </c>
      <c r="Z30" s="62">
        <v>0</v>
      </c>
      <c r="AA30" s="63">
        <v>0</v>
      </c>
      <c r="AB30" s="63">
        <v>0</v>
      </c>
      <c r="AC30" s="63">
        <v>2</v>
      </c>
      <c r="AD30" s="191">
        <v>0</v>
      </c>
      <c r="AE30" s="191">
        <v>0</v>
      </c>
      <c r="AF30" s="308">
        <v>25000000</v>
      </c>
      <c r="AG30" s="63" t="s">
        <v>171</v>
      </c>
      <c r="AH30" s="63" t="s">
        <v>163</v>
      </c>
      <c r="AI30" s="309">
        <v>0</v>
      </c>
      <c r="AJ30" s="63"/>
      <c r="AK30" s="304"/>
      <c r="AL30" s="264"/>
      <c r="AM30" s="264"/>
    </row>
    <row r="31" spans="1:39" ht="71.25" x14ac:dyDescent="0.3">
      <c r="A31" s="17">
        <v>3</v>
      </c>
      <c r="B31" s="18" t="s">
        <v>80</v>
      </c>
      <c r="C31" s="17">
        <v>5</v>
      </c>
      <c r="D31" s="17" t="s">
        <v>119</v>
      </c>
      <c r="E31" s="18" t="s">
        <v>120</v>
      </c>
      <c r="F31" s="20">
        <v>4</v>
      </c>
      <c r="G31" s="17" t="s">
        <v>131</v>
      </c>
      <c r="H31" s="19" t="s">
        <v>132</v>
      </c>
      <c r="I31" s="17">
        <v>11</v>
      </c>
      <c r="J31" s="17">
        <v>9</v>
      </c>
      <c r="K31" s="18" t="s">
        <v>123</v>
      </c>
      <c r="L31" s="35">
        <v>2020051290007</v>
      </c>
      <c r="M31" s="17">
        <v>2</v>
      </c>
      <c r="N31" s="17">
        <v>3542</v>
      </c>
      <c r="O31" s="18" t="s">
        <v>133</v>
      </c>
      <c r="P31" s="17" t="s">
        <v>50</v>
      </c>
      <c r="Q31" s="17">
        <v>5</v>
      </c>
      <c r="R31" s="21" t="s">
        <v>51</v>
      </c>
      <c r="S31" s="22">
        <v>1</v>
      </c>
      <c r="T31" s="23" t="s">
        <v>52</v>
      </c>
      <c r="U31" s="74" t="s">
        <v>134</v>
      </c>
      <c r="V31" s="73" t="s">
        <v>50</v>
      </c>
      <c r="W31" s="62">
        <v>3</v>
      </c>
      <c r="X31" s="73" t="s">
        <v>172</v>
      </c>
      <c r="Y31" s="62">
        <v>0</v>
      </c>
      <c r="Z31" s="62">
        <v>0</v>
      </c>
      <c r="AA31" s="63">
        <v>0</v>
      </c>
      <c r="AB31" s="63">
        <v>1</v>
      </c>
      <c r="AC31" s="63">
        <v>2</v>
      </c>
      <c r="AD31" s="191">
        <v>0</v>
      </c>
      <c r="AE31" s="191">
        <v>0</v>
      </c>
      <c r="AF31" s="58">
        <v>281400000</v>
      </c>
      <c r="AG31" s="59" t="s">
        <v>156</v>
      </c>
      <c r="AH31" s="285" t="s">
        <v>55</v>
      </c>
      <c r="AI31" s="56">
        <v>0</v>
      </c>
      <c r="AJ31" s="265"/>
      <c r="AK31" s="304"/>
      <c r="AL31" s="264"/>
      <c r="AM31" s="264"/>
    </row>
    <row r="32" spans="1:39" ht="114" x14ac:dyDescent="0.3">
      <c r="A32" s="17">
        <v>4</v>
      </c>
      <c r="B32" s="18" t="s">
        <v>137</v>
      </c>
      <c r="C32" s="17">
        <v>2</v>
      </c>
      <c r="D32" s="17" t="s">
        <v>138</v>
      </c>
      <c r="E32" s="18" t="s">
        <v>139</v>
      </c>
      <c r="F32" s="20">
        <v>1</v>
      </c>
      <c r="G32" s="17" t="s">
        <v>140</v>
      </c>
      <c r="H32" s="19" t="s">
        <v>141</v>
      </c>
      <c r="I32" s="17">
        <v>9</v>
      </c>
      <c r="J32" s="17"/>
      <c r="K32" s="18" t="s">
        <v>79</v>
      </c>
      <c r="L32" s="35">
        <v>2020051290015</v>
      </c>
      <c r="M32" s="17">
        <v>7</v>
      </c>
      <c r="N32" s="17">
        <v>4217</v>
      </c>
      <c r="O32" s="18" t="s">
        <v>142</v>
      </c>
      <c r="P32" s="17" t="s">
        <v>50</v>
      </c>
      <c r="Q32" s="17">
        <v>4</v>
      </c>
      <c r="R32" s="21" t="s">
        <v>51</v>
      </c>
      <c r="S32" s="22">
        <v>1</v>
      </c>
      <c r="T32" s="23" t="s">
        <v>52</v>
      </c>
      <c r="U32" s="74" t="s">
        <v>143</v>
      </c>
      <c r="V32" s="73" t="s">
        <v>50</v>
      </c>
      <c r="W32" s="62">
        <v>1</v>
      </c>
      <c r="X32" s="73" t="s">
        <v>172</v>
      </c>
      <c r="Y32" s="62">
        <v>1</v>
      </c>
      <c r="Z32" s="62">
        <v>0</v>
      </c>
      <c r="AA32" s="63">
        <v>0</v>
      </c>
      <c r="AB32" s="63">
        <v>0</v>
      </c>
      <c r="AC32" s="63">
        <v>0</v>
      </c>
      <c r="AD32" s="191">
        <v>0</v>
      </c>
      <c r="AE32" s="191">
        <v>0</v>
      </c>
      <c r="AF32" s="58">
        <v>135000000</v>
      </c>
      <c r="AG32" s="59" t="s">
        <v>179</v>
      </c>
      <c r="AH32" s="285" t="s">
        <v>155</v>
      </c>
      <c r="AI32" s="56">
        <v>0</v>
      </c>
      <c r="AJ32" s="265"/>
      <c r="AK32" s="304"/>
      <c r="AL32" s="264"/>
      <c r="AM32" s="264"/>
    </row>
    <row r="33" spans="1:39" ht="71.25" x14ac:dyDescent="0.3">
      <c r="A33" s="17">
        <v>4</v>
      </c>
      <c r="B33" s="18" t="s">
        <v>137</v>
      </c>
      <c r="C33" s="17">
        <v>4</v>
      </c>
      <c r="D33" s="17" t="s">
        <v>144</v>
      </c>
      <c r="E33" s="18" t="s">
        <v>145</v>
      </c>
      <c r="F33" s="20">
        <v>1</v>
      </c>
      <c r="G33" s="17" t="s">
        <v>146</v>
      </c>
      <c r="H33" s="19" t="s">
        <v>147</v>
      </c>
      <c r="I33" s="17">
        <v>16</v>
      </c>
      <c r="J33" s="17"/>
      <c r="K33" s="18" t="s">
        <v>79</v>
      </c>
      <c r="L33" s="35">
        <v>2020051290015</v>
      </c>
      <c r="M33" s="17">
        <v>5</v>
      </c>
      <c r="N33" s="17">
        <v>4415</v>
      </c>
      <c r="O33" s="18" t="s">
        <v>148</v>
      </c>
      <c r="P33" s="17" t="s">
        <v>50</v>
      </c>
      <c r="Q33" s="17">
        <v>4</v>
      </c>
      <c r="R33" s="21" t="s">
        <v>51</v>
      </c>
      <c r="S33" s="22">
        <v>1</v>
      </c>
      <c r="T33" s="23" t="s">
        <v>52</v>
      </c>
      <c r="U33" s="74" t="s">
        <v>177</v>
      </c>
      <c r="V33" s="73" t="s">
        <v>50</v>
      </c>
      <c r="W33" s="62">
        <v>30</v>
      </c>
      <c r="X33" s="73" t="s">
        <v>172</v>
      </c>
      <c r="Y33" s="62">
        <v>30</v>
      </c>
      <c r="Z33" s="62">
        <v>30</v>
      </c>
      <c r="AA33" s="242">
        <v>0</v>
      </c>
      <c r="AB33" s="242">
        <v>0</v>
      </c>
      <c r="AC33" s="242">
        <v>0</v>
      </c>
      <c r="AD33" s="191">
        <v>0</v>
      </c>
      <c r="AE33" s="191">
        <v>0</v>
      </c>
      <c r="AF33" s="58">
        <v>100000000</v>
      </c>
      <c r="AG33" s="59" t="s">
        <v>178</v>
      </c>
      <c r="AH33" s="285" t="s">
        <v>155</v>
      </c>
      <c r="AI33" s="56">
        <v>2666667</v>
      </c>
      <c r="AJ33" s="265"/>
      <c r="AK33" s="304"/>
      <c r="AL33" s="264"/>
      <c r="AM33" s="264"/>
    </row>
    <row r="34" spans="1:39" x14ac:dyDescent="0.3">
      <c r="U34" s="304"/>
      <c r="V34" s="304"/>
      <c r="W34" s="304"/>
      <c r="X34" s="304"/>
      <c r="Y34" s="304"/>
      <c r="Z34" s="304"/>
      <c r="AA34" s="304"/>
      <c r="AB34" s="304"/>
      <c r="AC34" s="304"/>
      <c r="AD34" s="304"/>
      <c r="AE34" s="304"/>
      <c r="AF34" s="304"/>
      <c r="AG34" s="304"/>
      <c r="AH34" s="304"/>
      <c r="AI34" s="304"/>
      <c r="AJ34" s="304"/>
      <c r="AK34" s="304"/>
      <c r="AL34" s="264"/>
      <c r="AM34" s="264"/>
    </row>
  </sheetData>
  <mergeCells count="18">
    <mergeCell ref="AI3:AJ3"/>
    <mergeCell ref="AI4:AJ4"/>
    <mergeCell ref="Y6:AJ6"/>
    <mergeCell ref="A7:T7"/>
    <mergeCell ref="U7:AD7"/>
    <mergeCell ref="AF7:AH7"/>
    <mergeCell ref="A1:AH4"/>
    <mergeCell ref="AJ7:AJ8"/>
    <mergeCell ref="A5:B5"/>
    <mergeCell ref="C5:AJ5"/>
    <mergeCell ref="A6:B6"/>
    <mergeCell ref="C6:G6"/>
    <mergeCell ref="H6:J6"/>
    <mergeCell ref="K6:N6"/>
    <mergeCell ref="P6:T6"/>
    <mergeCell ref="W6:X6"/>
    <mergeCell ref="AI1:AJ1"/>
    <mergeCell ref="AI2:A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4"/>
  <sheetViews>
    <sheetView showGridLines="0" topLeftCell="P1" zoomScale="80" zoomScaleNormal="80" workbookViewId="0">
      <selection activeCell="X6" sqref="X6"/>
    </sheetView>
  </sheetViews>
  <sheetFormatPr baseColWidth="10" defaultRowHeight="16.5" outlineLevelCol="1" x14ac:dyDescent="0.3"/>
  <cols>
    <col min="1" max="1" width="2.85546875" style="13" bestFit="1" customWidth="1"/>
    <col min="2" max="2" width="23.42578125" style="13" bestFit="1" customWidth="1"/>
    <col min="3" max="3" width="3" style="13" bestFit="1" customWidth="1" outlineLevel="1"/>
    <col min="4" max="4" width="6.5703125" style="13" bestFit="1" customWidth="1" outlineLevel="1"/>
    <col min="5" max="5" width="20" style="13" bestFit="1" customWidth="1"/>
    <col min="6" max="6" width="2.28515625" style="13" bestFit="1" customWidth="1" outlineLevel="1"/>
    <col min="7" max="7" width="6.5703125" style="13" bestFit="1" customWidth="1" outlineLevel="1"/>
    <col min="8" max="8" width="25.5703125" style="13" bestFit="1" customWidth="1"/>
    <col min="9" max="9" width="8.85546875" style="13" bestFit="1" customWidth="1" outlineLevel="1"/>
    <col min="10" max="10" width="8.28515625" style="13" bestFit="1" customWidth="1" outlineLevel="1"/>
    <col min="11" max="11" width="46.7109375" style="13" bestFit="1" customWidth="1"/>
    <col min="12" max="12" width="15.140625" style="37" bestFit="1" customWidth="1"/>
    <col min="13" max="13" width="2.85546875" style="13" bestFit="1" customWidth="1" outlineLevel="1"/>
    <col min="14" max="14" width="6.5703125" style="13" bestFit="1" customWidth="1" outlineLevel="1"/>
    <col min="15" max="15" width="56.28515625" style="13" bestFit="1" customWidth="1"/>
    <col min="16" max="17" width="10.28515625" style="13" bestFit="1" customWidth="1"/>
    <col min="18" max="18" width="14" style="13" bestFit="1" customWidth="1"/>
    <col min="19" max="19" width="8.5703125" style="13" bestFit="1" customWidth="1"/>
    <col min="20" max="20" width="32.28515625" style="13" bestFit="1" customWidth="1"/>
    <col min="21" max="21" width="61" style="67" bestFit="1" customWidth="1"/>
    <col min="22" max="22" width="20.85546875" style="13" bestFit="1" customWidth="1"/>
    <col min="23" max="23" width="14.28515625" style="13" bestFit="1" customWidth="1"/>
    <col min="24" max="24" width="14" style="13" bestFit="1" customWidth="1"/>
    <col min="25" max="25" width="18.7109375" style="13" bestFit="1" customWidth="1"/>
    <col min="26" max="26" width="18.7109375" style="13" customWidth="1"/>
    <col min="27" max="29" width="18.7109375" style="13" bestFit="1" customWidth="1"/>
    <col min="30" max="30" width="12.42578125" style="13" bestFit="1" customWidth="1" outlineLevel="1"/>
    <col min="31" max="31" width="20" style="13" bestFit="1" customWidth="1" outlineLevel="1"/>
    <col min="32" max="32" width="17.140625" style="13" bestFit="1" customWidth="1"/>
    <col min="33" max="33" width="19.140625" style="13" bestFit="1" customWidth="1"/>
    <col min="34" max="34" width="15.85546875" style="13" bestFit="1" customWidth="1"/>
    <col min="35" max="35" width="16.5703125" style="13" bestFit="1" customWidth="1"/>
    <col min="36" max="36" width="19.42578125" style="13" bestFit="1" customWidth="1"/>
  </cols>
  <sheetData>
    <row r="1" spans="1:36" ht="13.5" customHeight="1" x14ac:dyDescent="0.25">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row>
    <row r="2" spans="1:36" ht="13.5" customHeight="1" x14ac:dyDescent="0.25">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180</v>
      </c>
      <c r="AJ2" s="490"/>
    </row>
    <row r="3" spans="1:36" ht="13.5" customHeight="1" x14ac:dyDescent="0.2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row>
    <row r="4" spans="1:36" ht="13.5" customHeight="1" x14ac:dyDescent="0.2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181</v>
      </c>
      <c r="AJ4" s="490"/>
    </row>
    <row r="5" spans="1:36" ht="14.25" x14ac:dyDescent="0.25">
      <c r="A5" s="499" t="s">
        <v>5</v>
      </c>
      <c r="B5" s="500"/>
      <c r="C5" s="489" t="s">
        <v>6</v>
      </c>
      <c r="D5" s="489"/>
      <c r="E5" s="489"/>
      <c r="F5" s="489"/>
      <c r="G5" s="489"/>
      <c r="H5" s="489"/>
      <c r="I5" s="489"/>
      <c r="J5" s="489"/>
      <c r="K5" s="489"/>
      <c r="L5" s="495"/>
      <c r="M5" s="489"/>
      <c r="N5" s="489"/>
      <c r="O5" s="489"/>
      <c r="P5" s="489"/>
      <c r="Q5" s="489"/>
      <c r="R5" s="489"/>
      <c r="S5" s="489"/>
      <c r="T5" s="489"/>
      <c r="U5" s="501"/>
      <c r="V5" s="489"/>
      <c r="W5" s="489"/>
      <c r="X5" s="489"/>
      <c r="Y5" s="489"/>
      <c r="Z5" s="489"/>
      <c r="AA5" s="489"/>
      <c r="AB5" s="489"/>
      <c r="AC5" s="489"/>
      <c r="AD5" s="489"/>
      <c r="AE5" s="489"/>
      <c r="AF5" s="489"/>
      <c r="AG5" s="489"/>
      <c r="AH5" s="489"/>
      <c r="AI5" s="489"/>
      <c r="AJ5" s="489"/>
    </row>
    <row r="6" spans="1:36" ht="27" x14ac:dyDescent="0.25">
      <c r="A6" s="502" t="s">
        <v>7</v>
      </c>
      <c r="B6" s="502"/>
      <c r="C6" s="503">
        <v>2024</v>
      </c>
      <c r="D6" s="503"/>
      <c r="E6" s="503"/>
      <c r="F6" s="503"/>
      <c r="G6" s="503"/>
      <c r="H6" s="504" t="s">
        <v>8</v>
      </c>
      <c r="I6" s="504"/>
      <c r="J6" s="504"/>
      <c r="K6" s="503" t="s">
        <v>182</v>
      </c>
      <c r="L6" s="505"/>
      <c r="M6" s="503"/>
      <c r="N6" s="503"/>
      <c r="O6" s="38" t="s">
        <v>10</v>
      </c>
      <c r="P6" s="480" t="s">
        <v>1084</v>
      </c>
      <c r="Q6" s="481"/>
      <c r="R6" s="481"/>
      <c r="S6" s="481"/>
      <c r="T6" s="482"/>
      <c r="U6" s="65" t="s">
        <v>11</v>
      </c>
      <c r="V6" s="39">
        <v>45412</v>
      </c>
      <c r="W6" s="38" t="s">
        <v>183</v>
      </c>
      <c r="X6" s="38" t="s">
        <v>1085</v>
      </c>
      <c r="Y6" s="481"/>
      <c r="Z6" s="481"/>
      <c r="AA6" s="481"/>
      <c r="AB6" s="481"/>
      <c r="AC6" s="481"/>
      <c r="AD6" s="481"/>
      <c r="AE6" s="481"/>
      <c r="AF6" s="481"/>
      <c r="AG6" s="481"/>
      <c r="AH6" s="481"/>
      <c r="AI6" s="481"/>
      <c r="AJ6" s="481"/>
    </row>
    <row r="7" spans="1:36" ht="13.5" x14ac:dyDescent="0.25">
      <c r="A7" s="472"/>
      <c r="B7" s="472"/>
      <c r="C7" s="472"/>
      <c r="D7" s="472"/>
      <c r="E7" s="472"/>
      <c r="F7" s="472"/>
      <c r="G7" s="472"/>
      <c r="H7" s="472"/>
      <c r="I7" s="472"/>
      <c r="J7" s="472"/>
      <c r="K7" s="472"/>
      <c r="L7" s="495"/>
      <c r="M7" s="472"/>
      <c r="N7" s="472"/>
      <c r="O7" s="472"/>
      <c r="P7" s="472"/>
      <c r="Q7" s="472"/>
      <c r="R7" s="472"/>
      <c r="S7" s="472"/>
      <c r="T7" s="472"/>
      <c r="U7" s="496" t="s">
        <v>12</v>
      </c>
      <c r="V7" s="497"/>
      <c r="W7" s="497"/>
      <c r="X7" s="497"/>
      <c r="Y7" s="498"/>
      <c r="Z7" s="498"/>
      <c r="AA7" s="498"/>
      <c r="AB7" s="498"/>
      <c r="AC7" s="498"/>
      <c r="AD7" s="498"/>
      <c r="AE7" s="276"/>
      <c r="AF7" s="476" t="s">
        <v>13</v>
      </c>
      <c r="AG7" s="476"/>
      <c r="AH7" s="476"/>
      <c r="AI7" s="476"/>
      <c r="AJ7" s="483" t="s">
        <v>14</v>
      </c>
    </row>
    <row r="8" spans="1:36" ht="40.5" x14ac:dyDescent="0.25">
      <c r="A8" s="274" t="s">
        <v>15</v>
      </c>
      <c r="B8" s="274" t="s">
        <v>16</v>
      </c>
      <c r="C8" s="274" t="s">
        <v>15</v>
      </c>
      <c r="D8" s="274" t="s">
        <v>17</v>
      </c>
      <c r="E8" s="274" t="s">
        <v>18</v>
      </c>
      <c r="F8" s="274" t="s">
        <v>15</v>
      </c>
      <c r="G8" s="274" t="s">
        <v>17</v>
      </c>
      <c r="H8" s="274" t="s">
        <v>19</v>
      </c>
      <c r="I8" s="274" t="s">
        <v>20</v>
      </c>
      <c r="J8" s="274" t="s">
        <v>21</v>
      </c>
      <c r="K8" s="274" t="s">
        <v>22</v>
      </c>
      <c r="L8" s="274" t="s">
        <v>23</v>
      </c>
      <c r="M8" s="274" t="s">
        <v>15</v>
      </c>
      <c r="N8" s="274" t="s">
        <v>17</v>
      </c>
      <c r="O8" s="274" t="s">
        <v>24</v>
      </c>
      <c r="P8" s="274" t="s">
        <v>25</v>
      </c>
      <c r="Q8" s="274" t="s">
        <v>26</v>
      </c>
      <c r="R8" s="274" t="s">
        <v>27</v>
      </c>
      <c r="S8" s="274" t="s">
        <v>28</v>
      </c>
      <c r="T8" s="274" t="s">
        <v>29</v>
      </c>
      <c r="U8" s="66" t="s">
        <v>30</v>
      </c>
      <c r="V8" s="41" t="s">
        <v>31</v>
      </c>
      <c r="W8" s="41" t="s">
        <v>32</v>
      </c>
      <c r="X8" s="41" t="s">
        <v>33</v>
      </c>
      <c r="Y8" s="42" t="s">
        <v>34</v>
      </c>
      <c r="Z8" s="42" t="s">
        <v>986</v>
      </c>
      <c r="AA8" s="43" t="s">
        <v>35</v>
      </c>
      <c r="AB8" s="44" t="s">
        <v>36</v>
      </c>
      <c r="AC8" s="45" t="s">
        <v>37</v>
      </c>
      <c r="AD8" s="275" t="s">
        <v>38</v>
      </c>
      <c r="AE8" s="47" t="s">
        <v>39</v>
      </c>
      <c r="AF8" s="48" t="s">
        <v>40</v>
      </c>
      <c r="AG8" s="49" t="s">
        <v>41</v>
      </c>
      <c r="AH8" s="49" t="s">
        <v>42</v>
      </c>
      <c r="AI8" s="50" t="s">
        <v>43</v>
      </c>
      <c r="AJ8" s="483"/>
    </row>
    <row r="9" spans="1:36" s="264" customFormat="1" ht="57" x14ac:dyDescent="0.25">
      <c r="A9" s="277">
        <v>1</v>
      </c>
      <c r="B9" s="278" t="s">
        <v>44</v>
      </c>
      <c r="C9" s="277">
        <v>1</v>
      </c>
      <c r="D9" s="277" t="s">
        <v>184</v>
      </c>
      <c r="E9" s="278" t="s">
        <v>185</v>
      </c>
      <c r="F9" s="277">
        <v>2</v>
      </c>
      <c r="G9" s="277" t="s">
        <v>63</v>
      </c>
      <c r="H9" s="279" t="s">
        <v>186</v>
      </c>
      <c r="I9" s="277">
        <v>3</v>
      </c>
      <c r="J9" s="277">
        <v>5</v>
      </c>
      <c r="K9" s="278" t="s">
        <v>187</v>
      </c>
      <c r="L9" s="280">
        <v>2020051290038</v>
      </c>
      <c r="M9" s="277">
        <v>1</v>
      </c>
      <c r="N9" s="277">
        <v>112</v>
      </c>
      <c r="O9" s="278" t="s">
        <v>188</v>
      </c>
      <c r="P9" s="277" t="s">
        <v>50</v>
      </c>
      <c r="Q9" s="277">
        <v>8</v>
      </c>
      <c r="R9" s="277" t="s">
        <v>51</v>
      </c>
      <c r="S9" s="281">
        <v>2</v>
      </c>
      <c r="T9" s="278" t="s">
        <v>182</v>
      </c>
      <c r="U9" s="51" t="s">
        <v>189</v>
      </c>
      <c r="V9" s="52" t="s">
        <v>50</v>
      </c>
      <c r="W9" s="53">
        <v>2</v>
      </c>
      <c r="X9" s="282" t="s">
        <v>190</v>
      </c>
      <c r="Y9" s="53">
        <v>0</v>
      </c>
      <c r="Z9" s="53">
        <v>0</v>
      </c>
      <c r="AA9" s="283">
        <v>1</v>
      </c>
      <c r="AB9" s="283">
        <v>0</v>
      </c>
      <c r="AC9" s="283">
        <v>1</v>
      </c>
      <c r="AD9" s="55">
        <v>0</v>
      </c>
      <c r="AE9" s="55">
        <v>0</v>
      </c>
      <c r="AF9" s="284">
        <v>25000000</v>
      </c>
      <c r="AG9" s="57" t="s">
        <v>191</v>
      </c>
      <c r="AH9" s="285" t="s">
        <v>55</v>
      </c>
      <c r="AI9" s="58">
        <v>0</v>
      </c>
      <c r="AJ9" s="286"/>
    </row>
    <row r="10" spans="1:36" s="264" customFormat="1" ht="42.75" x14ac:dyDescent="0.25">
      <c r="A10" s="277">
        <v>1</v>
      </c>
      <c r="B10" s="278" t="s">
        <v>44</v>
      </c>
      <c r="C10" s="277">
        <v>4</v>
      </c>
      <c r="D10" s="277" t="s">
        <v>201</v>
      </c>
      <c r="E10" s="278" t="s">
        <v>202</v>
      </c>
      <c r="F10" s="277">
        <v>2</v>
      </c>
      <c r="G10" s="277" t="s">
        <v>203</v>
      </c>
      <c r="H10" s="279" t="s">
        <v>204</v>
      </c>
      <c r="I10" s="277">
        <v>3</v>
      </c>
      <c r="J10" s="277">
        <v>10</v>
      </c>
      <c r="K10" s="278" t="s">
        <v>205</v>
      </c>
      <c r="L10" s="280">
        <v>2020051290039</v>
      </c>
      <c r="M10" s="277">
        <v>1</v>
      </c>
      <c r="N10" s="277">
        <v>1421</v>
      </c>
      <c r="O10" s="278" t="s">
        <v>206</v>
      </c>
      <c r="P10" s="277" t="s">
        <v>50</v>
      </c>
      <c r="Q10" s="277">
        <v>4</v>
      </c>
      <c r="R10" s="277" t="s">
        <v>51</v>
      </c>
      <c r="S10" s="281">
        <v>1</v>
      </c>
      <c r="T10" s="278" t="s">
        <v>200</v>
      </c>
      <c r="U10" s="51" t="s">
        <v>207</v>
      </c>
      <c r="V10" s="52" t="s">
        <v>50</v>
      </c>
      <c r="W10" s="53">
        <v>4</v>
      </c>
      <c r="X10" s="282" t="s">
        <v>190</v>
      </c>
      <c r="Y10" s="53">
        <v>1</v>
      </c>
      <c r="Z10" s="53">
        <v>0</v>
      </c>
      <c r="AA10" s="283">
        <v>1</v>
      </c>
      <c r="AB10" s="283">
        <v>1</v>
      </c>
      <c r="AC10" s="283">
        <v>1</v>
      </c>
      <c r="AD10" s="55">
        <v>0</v>
      </c>
      <c r="AE10" s="55">
        <v>0</v>
      </c>
      <c r="AF10" s="284">
        <v>16000000</v>
      </c>
      <c r="AG10" s="57" t="s">
        <v>327</v>
      </c>
      <c r="AH10" s="59" t="s">
        <v>155</v>
      </c>
      <c r="AI10" s="58">
        <v>0</v>
      </c>
      <c r="AJ10" s="287"/>
    </row>
    <row r="11" spans="1:36" s="264" customFormat="1" ht="42.75" x14ac:dyDescent="0.25">
      <c r="A11" s="277">
        <v>1</v>
      </c>
      <c r="B11" s="278" t="s">
        <v>44</v>
      </c>
      <c r="C11" s="277">
        <v>4</v>
      </c>
      <c r="D11" s="277" t="s">
        <v>201</v>
      </c>
      <c r="E11" s="278" t="s">
        <v>202</v>
      </c>
      <c r="F11" s="277">
        <v>2</v>
      </c>
      <c r="G11" s="277" t="s">
        <v>203</v>
      </c>
      <c r="H11" s="279" t="s">
        <v>204</v>
      </c>
      <c r="I11" s="277">
        <v>3</v>
      </c>
      <c r="J11" s="277">
        <v>10</v>
      </c>
      <c r="K11" s="278" t="s">
        <v>205</v>
      </c>
      <c r="L11" s="280">
        <v>2020051290039</v>
      </c>
      <c r="M11" s="277">
        <v>1</v>
      </c>
      <c r="N11" s="277">
        <v>1422</v>
      </c>
      <c r="O11" s="278" t="s">
        <v>209</v>
      </c>
      <c r="P11" s="277" t="s">
        <v>50</v>
      </c>
      <c r="Q11" s="277">
        <v>4</v>
      </c>
      <c r="R11" s="277" t="s">
        <v>51</v>
      </c>
      <c r="S11" s="281">
        <v>1</v>
      </c>
      <c r="T11" s="278" t="s">
        <v>200</v>
      </c>
      <c r="U11" s="51" t="s">
        <v>325</v>
      </c>
      <c r="V11" s="52" t="s">
        <v>50</v>
      </c>
      <c r="W11" s="53">
        <v>25</v>
      </c>
      <c r="X11" s="282" t="s">
        <v>172</v>
      </c>
      <c r="Y11" s="53">
        <v>5</v>
      </c>
      <c r="Z11" s="53">
        <v>15</v>
      </c>
      <c r="AA11" s="283">
        <v>8</v>
      </c>
      <c r="AB11" s="283">
        <v>7</v>
      </c>
      <c r="AC11" s="283">
        <v>5</v>
      </c>
      <c r="AD11" s="55">
        <v>0</v>
      </c>
      <c r="AE11" s="55">
        <v>0</v>
      </c>
      <c r="AF11" s="284">
        <v>324450000</v>
      </c>
      <c r="AG11" s="57" t="s">
        <v>1055</v>
      </c>
      <c r="AH11" s="59" t="s">
        <v>1056</v>
      </c>
      <c r="AI11" s="58">
        <v>0</v>
      </c>
      <c r="AJ11" s="287" t="s">
        <v>1057</v>
      </c>
    </row>
    <row r="12" spans="1:36" s="264" customFormat="1" ht="42.75" x14ac:dyDescent="0.25">
      <c r="A12" s="277">
        <v>1</v>
      </c>
      <c r="B12" s="278" t="s">
        <v>44</v>
      </c>
      <c r="C12" s="277">
        <v>4</v>
      </c>
      <c r="D12" s="277" t="s">
        <v>201</v>
      </c>
      <c r="E12" s="278" t="s">
        <v>202</v>
      </c>
      <c r="F12" s="277">
        <v>2</v>
      </c>
      <c r="G12" s="277" t="s">
        <v>203</v>
      </c>
      <c r="H12" s="279" t="s">
        <v>204</v>
      </c>
      <c r="I12" s="277">
        <v>3</v>
      </c>
      <c r="J12" s="277">
        <v>10</v>
      </c>
      <c r="K12" s="278" t="s">
        <v>205</v>
      </c>
      <c r="L12" s="280">
        <v>2020051290039</v>
      </c>
      <c r="M12" s="277">
        <v>1</v>
      </c>
      <c r="N12" s="277">
        <v>1422</v>
      </c>
      <c r="O12" s="278" t="s">
        <v>209</v>
      </c>
      <c r="P12" s="277" t="s">
        <v>50</v>
      </c>
      <c r="Q12" s="277">
        <v>4</v>
      </c>
      <c r="R12" s="277" t="s">
        <v>51</v>
      </c>
      <c r="S12" s="281">
        <v>1</v>
      </c>
      <c r="T12" s="278" t="s">
        <v>200</v>
      </c>
      <c r="U12" s="51" t="s">
        <v>212</v>
      </c>
      <c r="V12" s="52" t="s">
        <v>50</v>
      </c>
      <c r="W12" s="53">
        <v>1</v>
      </c>
      <c r="X12" s="282" t="s">
        <v>190</v>
      </c>
      <c r="Y12" s="53">
        <v>0</v>
      </c>
      <c r="Z12" s="53">
        <v>0</v>
      </c>
      <c r="AA12" s="53">
        <v>1</v>
      </c>
      <c r="AB12" s="53">
        <v>0</v>
      </c>
      <c r="AC12" s="53">
        <v>0</v>
      </c>
      <c r="AD12" s="55">
        <v>0</v>
      </c>
      <c r="AE12" s="55">
        <v>0</v>
      </c>
      <c r="AF12" s="284">
        <v>49000000</v>
      </c>
      <c r="AG12" s="57" t="s">
        <v>327</v>
      </c>
      <c r="AH12" s="59" t="s">
        <v>155</v>
      </c>
      <c r="AI12" s="58"/>
      <c r="AJ12" s="286"/>
    </row>
    <row r="13" spans="1:36" s="264" customFormat="1" ht="42.75" x14ac:dyDescent="0.25">
      <c r="A13" s="277">
        <v>1</v>
      </c>
      <c r="B13" s="278" t="s">
        <v>44</v>
      </c>
      <c r="C13" s="277">
        <v>4</v>
      </c>
      <c r="D13" s="277" t="s">
        <v>201</v>
      </c>
      <c r="E13" s="278" t="s">
        <v>202</v>
      </c>
      <c r="F13" s="277">
        <v>2</v>
      </c>
      <c r="G13" s="277" t="s">
        <v>203</v>
      </c>
      <c r="H13" s="279" t="s">
        <v>204</v>
      </c>
      <c r="I13" s="277">
        <v>3</v>
      </c>
      <c r="J13" s="277">
        <v>10</v>
      </c>
      <c r="K13" s="278" t="s">
        <v>205</v>
      </c>
      <c r="L13" s="280">
        <v>2020051290039</v>
      </c>
      <c r="M13" s="277">
        <v>1</v>
      </c>
      <c r="N13" s="277">
        <v>1422</v>
      </c>
      <c r="O13" s="278" t="s">
        <v>209</v>
      </c>
      <c r="P13" s="277" t="s">
        <v>50</v>
      </c>
      <c r="Q13" s="277">
        <v>4</v>
      </c>
      <c r="R13" s="277" t="s">
        <v>51</v>
      </c>
      <c r="S13" s="281">
        <v>1</v>
      </c>
      <c r="T13" s="278" t="s">
        <v>200</v>
      </c>
      <c r="U13" s="51" t="s">
        <v>326</v>
      </c>
      <c r="V13" s="52" t="s">
        <v>50</v>
      </c>
      <c r="W13" s="53">
        <v>4</v>
      </c>
      <c r="X13" s="282" t="s">
        <v>190</v>
      </c>
      <c r="Y13" s="53">
        <v>1</v>
      </c>
      <c r="Z13" s="53">
        <v>1</v>
      </c>
      <c r="AA13" s="283">
        <v>1</v>
      </c>
      <c r="AB13" s="283">
        <v>1</v>
      </c>
      <c r="AC13" s="283">
        <v>1</v>
      </c>
      <c r="AD13" s="55">
        <v>0</v>
      </c>
      <c r="AE13" s="55">
        <v>0</v>
      </c>
      <c r="AF13" s="284">
        <v>55000000</v>
      </c>
      <c r="AG13" s="57" t="s">
        <v>228</v>
      </c>
      <c r="AH13" s="59" t="s">
        <v>155</v>
      </c>
      <c r="AI13" s="58">
        <v>2533333</v>
      </c>
      <c r="AJ13" s="287"/>
    </row>
    <row r="14" spans="1:36" s="264" customFormat="1" ht="85.5" x14ac:dyDescent="0.25">
      <c r="A14" s="277">
        <v>1</v>
      </c>
      <c r="B14" s="278" t="s">
        <v>44</v>
      </c>
      <c r="C14" s="277">
        <v>8</v>
      </c>
      <c r="D14" s="277" t="s">
        <v>213</v>
      </c>
      <c r="E14" s="278" t="s">
        <v>214</v>
      </c>
      <c r="F14" s="277">
        <v>1</v>
      </c>
      <c r="G14" s="277" t="s">
        <v>215</v>
      </c>
      <c r="H14" s="278" t="s">
        <v>216</v>
      </c>
      <c r="I14" s="277">
        <v>1</v>
      </c>
      <c r="J14" s="277">
        <v>2</v>
      </c>
      <c r="K14" s="278" t="s">
        <v>217</v>
      </c>
      <c r="L14" s="280">
        <v>2020051290035</v>
      </c>
      <c r="M14" s="277">
        <v>1</v>
      </c>
      <c r="N14" s="277">
        <v>1811</v>
      </c>
      <c r="O14" s="278" t="s">
        <v>218</v>
      </c>
      <c r="P14" s="277" t="s">
        <v>50</v>
      </c>
      <c r="Q14" s="277">
        <v>4</v>
      </c>
      <c r="R14" s="288" t="s">
        <v>51</v>
      </c>
      <c r="S14" s="281">
        <v>1</v>
      </c>
      <c r="T14" s="278" t="s">
        <v>182</v>
      </c>
      <c r="U14" s="51" t="s">
        <v>219</v>
      </c>
      <c r="V14" s="52" t="s">
        <v>50</v>
      </c>
      <c r="W14" s="53">
        <v>30</v>
      </c>
      <c r="X14" s="282" t="s">
        <v>172</v>
      </c>
      <c r="Y14" s="53">
        <v>21</v>
      </c>
      <c r="Z14" s="53">
        <v>95</v>
      </c>
      <c r="AA14" s="283">
        <v>0</v>
      </c>
      <c r="AB14" s="283">
        <v>4</v>
      </c>
      <c r="AC14" s="283">
        <v>5</v>
      </c>
      <c r="AD14" s="55">
        <v>0</v>
      </c>
      <c r="AE14" s="55">
        <v>0</v>
      </c>
      <c r="AF14" s="289">
        <v>953834789</v>
      </c>
      <c r="AG14" s="57" t="s">
        <v>1058</v>
      </c>
      <c r="AH14" s="285" t="s">
        <v>1059</v>
      </c>
      <c r="AI14" s="58">
        <v>13738067</v>
      </c>
      <c r="AJ14" s="290"/>
    </row>
    <row r="15" spans="1:36" s="264" customFormat="1" ht="42.75" x14ac:dyDescent="0.25">
      <c r="A15" s="277">
        <v>1</v>
      </c>
      <c r="B15" s="278" t="s">
        <v>44</v>
      </c>
      <c r="C15" s="277">
        <v>8</v>
      </c>
      <c r="D15" s="277" t="s">
        <v>213</v>
      </c>
      <c r="E15" s="278" t="s">
        <v>214</v>
      </c>
      <c r="F15" s="277">
        <v>1</v>
      </c>
      <c r="G15" s="277" t="s">
        <v>215</v>
      </c>
      <c r="H15" s="278" t="s">
        <v>216</v>
      </c>
      <c r="I15" s="277">
        <v>1</v>
      </c>
      <c r="J15" s="277">
        <v>2</v>
      </c>
      <c r="K15" s="278" t="s">
        <v>217</v>
      </c>
      <c r="L15" s="280">
        <v>2020051290035</v>
      </c>
      <c r="M15" s="277">
        <v>1</v>
      </c>
      <c r="N15" s="277">
        <v>1811</v>
      </c>
      <c r="O15" s="278" t="s">
        <v>218</v>
      </c>
      <c r="P15" s="277" t="s">
        <v>50</v>
      </c>
      <c r="Q15" s="277">
        <v>4</v>
      </c>
      <c r="R15" s="288" t="s">
        <v>51</v>
      </c>
      <c r="S15" s="281">
        <v>1</v>
      </c>
      <c r="T15" s="278" t="s">
        <v>182</v>
      </c>
      <c r="U15" s="51" t="s">
        <v>316</v>
      </c>
      <c r="V15" s="52" t="s">
        <v>50</v>
      </c>
      <c r="W15" s="53">
        <v>25</v>
      </c>
      <c r="X15" s="282" t="s">
        <v>172</v>
      </c>
      <c r="Y15" s="53">
        <v>5</v>
      </c>
      <c r="Z15" s="62">
        <v>20</v>
      </c>
      <c r="AA15" s="283">
        <v>10</v>
      </c>
      <c r="AB15" s="283">
        <v>10</v>
      </c>
      <c r="AC15" s="283">
        <v>0</v>
      </c>
      <c r="AD15" s="55">
        <v>0</v>
      </c>
      <c r="AE15" s="55">
        <v>0</v>
      </c>
      <c r="AF15" s="291">
        <v>627000000</v>
      </c>
      <c r="AG15" s="57" t="s">
        <v>1060</v>
      </c>
      <c r="AH15" s="285" t="s">
        <v>1056</v>
      </c>
      <c r="AI15" s="58">
        <v>100700000</v>
      </c>
      <c r="AJ15" s="286"/>
    </row>
    <row r="16" spans="1:36" s="264" customFormat="1" ht="42.75" x14ac:dyDescent="0.25">
      <c r="A16" s="277">
        <v>1</v>
      </c>
      <c r="B16" s="278" t="s">
        <v>44</v>
      </c>
      <c r="C16" s="277">
        <v>8</v>
      </c>
      <c r="D16" s="277" t="s">
        <v>213</v>
      </c>
      <c r="E16" s="278" t="s">
        <v>214</v>
      </c>
      <c r="F16" s="277">
        <v>1</v>
      </c>
      <c r="G16" s="277" t="s">
        <v>215</v>
      </c>
      <c r="H16" s="278" t="s">
        <v>216</v>
      </c>
      <c r="I16" s="277">
        <v>1</v>
      </c>
      <c r="J16" s="277">
        <v>2</v>
      </c>
      <c r="K16" s="278" t="s">
        <v>217</v>
      </c>
      <c r="L16" s="280">
        <v>2020051290035</v>
      </c>
      <c r="M16" s="277">
        <v>1</v>
      </c>
      <c r="N16" s="277">
        <v>1811</v>
      </c>
      <c r="O16" s="278" t="s">
        <v>218</v>
      </c>
      <c r="P16" s="277" t="s">
        <v>50</v>
      </c>
      <c r="Q16" s="277">
        <v>4</v>
      </c>
      <c r="R16" s="288" t="s">
        <v>51</v>
      </c>
      <c r="S16" s="281">
        <v>1</v>
      </c>
      <c r="T16" s="278" t="s">
        <v>182</v>
      </c>
      <c r="U16" s="51" t="s">
        <v>223</v>
      </c>
      <c r="V16" s="52" t="s">
        <v>84</v>
      </c>
      <c r="W16" s="61">
        <v>1</v>
      </c>
      <c r="X16" s="282" t="s">
        <v>190</v>
      </c>
      <c r="Y16" s="61">
        <v>0.08</v>
      </c>
      <c r="Z16" s="61">
        <v>0</v>
      </c>
      <c r="AA16" s="61">
        <v>0.25</v>
      </c>
      <c r="AB16" s="61">
        <v>0.6</v>
      </c>
      <c r="AC16" s="61">
        <v>1</v>
      </c>
      <c r="AD16" s="55">
        <v>0</v>
      </c>
      <c r="AE16" s="55">
        <v>0</v>
      </c>
      <c r="AF16" s="284">
        <v>13000000</v>
      </c>
      <c r="AG16" s="56" t="s">
        <v>1061</v>
      </c>
      <c r="AH16" s="285" t="s">
        <v>1062</v>
      </c>
      <c r="AI16" s="58">
        <v>0</v>
      </c>
      <c r="AJ16" s="287"/>
    </row>
    <row r="17" spans="1:37" s="264" customFormat="1" ht="42.75" x14ac:dyDescent="0.25">
      <c r="A17" s="277">
        <v>1</v>
      </c>
      <c r="B17" s="278" t="s">
        <v>44</v>
      </c>
      <c r="C17" s="277">
        <v>8</v>
      </c>
      <c r="D17" s="277" t="s">
        <v>213</v>
      </c>
      <c r="E17" s="278" t="s">
        <v>214</v>
      </c>
      <c r="F17" s="277">
        <v>1</v>
      </c>
      <c r="G17" s="277" t="s">
        <v>215</v>
      </c>
      <c r="H17" s="278" t="s">
        <v>216</v>
      </c>
      <c r="I17" s="277">
        <v>1</v>
      </c>
      <c r="J17" s="277">
        <v>2</v>
      </c>
      <c r="K17" s="278" t="s">
        <v>217</v>
      </c>
      <c r="L17" s="280">
        <v>2020051290035</v>
      </c>
      <c r="M17" s="277">
        <v>2</v>
      </c>
      <c r="N17" s="277">
        <v>1812</v>
      </c>
      <c r="O17" s="278" t="s">
        <v>226</v>
      </c>
      <c r="P17" s="277" t="s">
        <v>50</v>
      </c>
      <c r="Q17" s="277">
        <v>16</v>
      </c>
      <c r="R17" s="277" t="s">
        <v>51</v>
      </c>
      <c r="S17" s="281">
        <v>4</v>
      </c>
      <c r="T17" s="278" t="s">
        <v>182</v>
      </c>
      <c r="U17" s="51" t="s">
        <v>315</v>
      </c>
      <c r="V17" s="52" t="s">
        <v>50</v>
      </c>
      <c r="W17" s="53">
        <v>1</v>
      </c>
      <c r="X17" s="282" t="s">
        <v>172</v>
      </c>
      <c r="Y17" s="53">
        <v>1</v>
      </c>
      <c r="Z17" s="53">
        <v>0</v>
      </c>
      <c r="AA17" s="283">
        <v>0</v>
      </c>
      <c r="AB17" s="283">
        <v>0</v>
      </c>
      <c r="AC17" s="283">
        <v>0</v>
      </c>
      <c r="AD17" s="55">
        <v>0</v>
      </c>
      <c r="AE17" s="55">
        <v>0</v>
      </c>
      <c r="AF17" s="291">
        <v>49000000</v>
      </c>
      <c r="AG17" s="57" t="s">
        <v>327</v>
      </c>
      <c r="AH17" s="285" t="s">
        <v>1063</v>
      </c>
      <c r="AI17" s="58">
        <v>0</v>
      </c>
      <c r="AJ17" s="286"/>
    </row>
    <row r="18" spans="1:37" s="264" customFormat="1" ht="42.75" x14ac:dyDescent="0.25">
      <c r="A18" s="277">
        <v>1</v>
      </c>
      <c r="B18" s="278" t="s">
        <v>44</v>
      </c>
      <c r="C18" s="277">
        <v>8</v>
      </c>
      <c r="D18" s="277" t="s">
        <v>213</v>
      </c>
      <c r="E18" s="278" t="s">
        <v>214</v>
      </c>
      <c r="F18" s="277">
        <v>1</v>
      </c>
      <c r="G18" s="277" t="s">
        <v>215</v>
      </c>
      <c r="H18" s="278" t="s">
        <v>216</v>
      </c>
      <c r="I18" s="277">
        <v>1</v>
      </c>
      <c r="J18" s="277">
        <v>2</v>
      </c>
      <c r="K18" s="278" t="s">
        <v>229</v>
      </c>
      <c r="L18" s="280">
        <v>2020051290036</v>
      </c>
      <c r="M18" s="277">
        <v>5</v>
      </c>
      <c r="N18" s="277">
        <v>1815</v>
      </c>
      <c r="O18" s="278" t="s">
        <v>230</v>
      </c>
      <c r="P18" s="277" t="s">
        <v>50</v>
      </c>
      <c r="Q18" s="277">
        <v>4</v>
      </c>
      <c r="R18" s="277" t="s">
        <v>51</v>
      </c>
      <c r="S18" s="281">
        <v>1</v>
      </c>
      <c r="T18" s="278" t="s">
        <v>182</v>
      </c>
      <c r="U18" s="278" t="s">
        <v>232</v>
      </c>
      <c r="V18" s="52" t="s">
        <v>50</v>
      </c>
      <c r="W18" s="53">
        <v>50</v>
      </c>
      <c r="X18" s="282" t="s">
        <v>190</v>
      </c>
      <c r="Y18" s="53">
        <v>20</v>
      </c>
      <c r="Z18" s="53">
        <v>0</v>
      </c>
      <c r="AA18" s="283">
        <v>30</v>
      </c>
      <c r="AB18" s="283">
        <v>40</v>
      </c>
      <c r="AC18" s="283">
        <v>50</v>
      </c>
      <c r="AD18" s="55">
        <v>0</v>
      </c>
      <c r="AE18" s="55">
        <v>0</v>
      </c>
      <c r="AF18" s="284">
        <v>115972000</v>
      </c>
      <c r="AG18" s="57" t="s">
        <v>319</v>
      </c>
      <c r="AH18" s="59" t="s">
        <v>317</v>
      </c>
      <c r="AI18" s="58">
        <v>0</v>
      </c>
      <c r="AJ18" s="286"/>
    </row>
    <row r="19" spans="1:37" s="264" customFormat="1" ht="42.75" x14ac:dyDescent="0.3">
      <c r="A19" s="277">
        <v>1</v>
      </c>
      <c r="B19" s="278" t="s">
        <v>44</v>
      </c>
      <c r="C19" s="277">
        <v>8</v>
      </c>
      <c r="D19" s="277" t="s">
        <v>213</v>
      </c>
      <c r="E19" s="278" t="s">
        <v>214</v>
      </c>
      <c r="F19" s="277">
        <v>1</v>
      </c>
      <c r="G19" s="277" t="s">
        <v>215</v>
      </c>
      <c r="H19" s="278" t="s">
        <v>216</v>
      </c>
      <c r="I19" s="277">
        <v>1</v>
      </c>
      <c r="J19" s="277">
        <v>2</v>
      </c>
      <c r="K19" s="278" t="s">
        <v>229</v>
      </c>
      <c r="L19" s="280">
        <v>2020051290036</v>
      </c>
      <c r="M19" s="277">
        <v>5</v>
      </c>
      <c r="N19" s="277">
        <v>1815</v>
      </c>
      <c r="O19" s="278" t="s">
        <v>230</v>
      </c>
      <c r="P19" s="277" t="s">
        <v>50</v>
      </c>
      <c r="Q19" s="277">
        <v>4</v>
      </c>
      <c r="R19" s="277" t="s">
        <v>51</v>
      </c>
      <c r="S19" s="281">
        <v>1</v>
      </c>
      <c r="T19" s="278" t="s">
        <v>182</v>
      </c>
      <c r="U19" s="278" t="s">
        <v>234</v>
      </c>
      <c r="V19" s="52" t="s">
        <v>210</v>
      </c>
      <c r="W19" s="60">
        <v>1</v>
      </c>
      <c r="X19" s="282" t="s">
        <v>190</v>
      </c>
      <c r="Y19" s="292">
        <v>0.1</v>
      </c>
      <c r="Z19" s="292">
        <v>0</v>
      </c>
      <c r="AA19" s="292">
        <v>0.4</v>
      </c>
      <c r="AB19" s="292">
        <v>0.6</v>
      </c>
      <c r="AC19" s="292">
        <v>1</v>
      </c>
      <c r="AD19" s="55">
        <v>0</v>
      </c>
      <c r="AE19" s="55">
        <v>0</v>
      </c>
      <c r="AF19" s="284">
        <v>20000000</v>
      </c>
      <c r="AG19" s="57" t="s">
        <v>231</v>
      </c>
      <c r="AH19" s="59" t="s">
        <v>155</v>
      </c>
      <c r="AI19" s="58">
        <v>0</v>
      </c>
      <c r="AJ19" s="293"/>
    </row>
    <row r="20" spans="1:37" s="264" customFormat="1" ht="42.75" x14ac:dyDescent="0.3">
      <c r="A20" s="277">
        <v>1</v>
      </c>
      <c r="B20" s="278" t="s">
        <v>44</v>
      </c>
      <c r="C20" s="277">
        <v>8</v>
      </c>
      <c r="D20" s="277" t="s">
        <v>213</v>
      </c>
      <c r="E20" s="278" t="s">
        <v>214</v>
      </c>
      <c r="F20" s="277">
        <v>1</v>
      </c>
      <c r="G20" s="277" t="s">
        <v>215</v>
      </c>
      <c r="H20" s="278" t="s">
        <v>216</v>
      </c>
      <c r="I20" s="277">
        <v>1</v>
      </c>
      <c r="J20" s="277">
        <v>2</v>
      </c>
      <c r="K20" s="278" t="s">
        <v>229</v>
      </c>
      <c r="L20" s="280">
        <v>2020051290036</v>
      </c>
      <c r="M20" s="277">
        <v>5</v>
      </c>
      <c r="N20" s="277">
        <v>1815</v>
      </c>
      <c r="O20" s="278" t="s">
        <v>230</v>
      </c>
      <c r="P20" s="277" t="s">
        <v>50</v>
      </c>
      <c r="Q20" s="277">
        <v>4</v>
      </c>
      <c r="R20" s="277" t="s">
        <v>51</v>
      </c>
      <c r="S20" s="281">
        <v>1</v>
      </c>
      <c r="T20" s="278" t="s">
        <v>182</v>
      </c>
      <c r="U20" s="278" t="s">
        <v>235</v>
      </c>
      <c r="V20" s="52" t="s">
        <v>210</v>
      </c>
      <c r="W20" s="60">
        <v>1</v>
      </c>
      <c r="X20" s="282" t="s">
        <v>190</v>
      </c>
      <c r="Y20" s="292">
        <v>0.1</v>
      </c>
      <c r="Z20" s="292">
        <v>0</v>
      </c>
      <c r="AA20" s="292">
        <v>0.4</v>
      </c>
      <c r="AB20" s="292">
        <v>0.6</v>
      </c>
      <c r="AC20" s="292">
        <v>1</v>
      </c>
      <c r="AD20" s="55">
        <v>0</v>
      </c>
      <c r="AE20" s="55">
        <v>0</v>
      </c>
      <c r="AF20" s="284">
        <v>311676056</v>
      </c>
      <c r="AG20" s="57" t="s">
        <v>1064</v>
      </c>
      <c r="AH20" s="59" t="s">
        <v>1065</v>
      </c>
      <c r="AI20" s="58">
        <v>0</v>
      </c>
      <c r="AJ20" s="293"/>
    </row>
    <row r="21" spans="1:37" s="264" customFormat="1" ht="42.75" x14ac:dyDescent="0.3">
      <c r="A21" s="277">
        <v>1</v>
      </c>
      <c r="B21" s="278" t="s">
        <v>44</v>
      </c>
      <c r="C21" s="277">
        <v>8</v>
      </c>
      <c r="D21" s="277" t="s">
        <v>213</v>
      </c>
      <c r="E21" s="278" t="s">
        <v>214</v>
      </c>
      <c r="F21" s="277">
        <v>1</v>
      </c>
      <c r="G21" s="277" t="s">
        <v>215</v>
      </c>
      <c r="H21" s="278" t="s">
        <v>216</v>
      </c>
      <c r="I21" s="277">
        <v>1</v>
      </c>
      <c r="J21" s="277">
        <v>2</v>
      </c>
      <c r="K21" s="278" t="s">
        <v>229</v>
      </c>
      <c r="L21" s="280">
        <v>2020051290036</v>
      </c>
      <c r="M21" s="277">
        <v>6</v>
      </c>
      <c r="N21" s="277">
        <v>1816</v>
      </c>
      <c r="O21" s="278" t="s">
        <v>237</v>
      </c>
      <c r="P21" s="277" t="s">
        <v>50</v>
      </c>
      <c r="Q21" s="277">
        <v>4</v>
      </c>
      <c r="R21" s="277" t="s">
        <v>51</v>
      </c>
      <c r="S21" s="281">
        <v>1</v>
      </c>
      <c r="T21" s="278" t="s">
        <v>182</v>
      </c>
      <c r="U21" s="278" t="s">
        <v>320</v>
      </c>
      <c r="V21" s="52" t="s">
        <v>50</v>
      </c>
      <c r="W21" s="53">
        <v>75</v>
      </c>
      <c r="X21" s="282" t="s">
        <v>172</v>
      </c>
      <c r="Y21" s="53">
        <v>0</v>
      </c>
      <c r="Z21" s="53">
        <v>0</v>
      </c>
      <c r="AA21" s="283">
        <v>30</v>
      </c>
      <c r="AB21" s="283">
        <v>30</v>
      </c>
      <c r="AC21" s="283">
        <v>15</v>
      </c>
      <c r="AD21" s="55">
        <v>0</v>
      </c>
      <c r="AE21" s="55">
        <v>0</v>
      </c>
      <c r="AF21" s="284">
        <v>20000000</v>
      </c>
      <c r="AG21" s="57" t="s">
        <v>236</v>
      </c>
      <c r="AH21" s="59" t="s">
        <v>55</v>
      </c>
      <c r="AI21" s="58">
        <v>0</v>
      </c>
      <c r="AJ21" s="293"/>
    </row>
    <row r="22" spans="1:37" s="264" customFormat="1" ht="42.75" x14ac:dyDescent="0.25">
      <c r="A22" s="277">
        <v>1</v>
      </c>
      <c r="B22" s="278" t="s">
        <v>44</v>
      </c>
      <c r="C22" s="277">
        <v>10</v>
      </c>
      <c r="D22" s="277" t="s">
        <v>239</v>
      </c>
      <c r="E22" s="278" t="s">
        <v>240</v>
      </c>
      <c r="F22" s="277">
        <v>1</v>
      </c>
      <c r="G22" s="277" t="s">
        <v>241</v>
      </c>
      <c r="H22" s="278" t="s">
        <v>242</v>
      </c>
      <c r="I22" s="277">
        <v>3</v>
      </c>
      <c r="J22" s="277">
        <v>2</v>
      </c>
      <c r="K22" s="278" t="s">
        <v>187</v>
      </c>
      <c r="L22" s="280">
        <v>2020051290038</v>
      </c>
      <c r="M22" s="277">
        <v>1</v>
      </c>
      <c r="N22" s="277">
        <v>11011</v>
      </c>
      <c r="O22" s="278" t="s">
        <v>243</v>
      </c>
      <c r="P22" s="277" t="s">
        <v>50</v>
      </c>
      <c r="Q22" s="277">
        <v>4</v>
      </c>
      <c r="R22" s="277" t="s">
        <v>211</v>
      </c>
      <c r="S22" s="281">
        <v>4</v>
      </c>
      <c r="T22" s="278" t="s">
        <v>182</v>
      </c>
      <c r="U22" s="51" t="s">
        <v>244</v>
      </c>
      <c r="V22" s="52" t="s">
        <v>50</v>
      </c>
      <c r="W22" s="53">
        <v>2000</v>
      </c>
      <c r="X22" s="282" t="s">
        <v>211</v>
      </c>
      <c r="Y22" s="53">
        <v>350</v>
      </c>
      <c r="Z22" s="53">
        <v>26</v>
      </c>
      <c r="AA22" s="283">
        <v>650</v>
      </c>
      <c r="AB22" s="283">
        <v>650</v>
      </c>
      <c r="AC22" s="283">
        <v>350</v>
      </c>
      <c r="AD22" s="55">
        <v>0</v>
      </c>
      <c r="AE22" s="55">
        <v>0</v>
      </c>
      <c r="AF22" s="284">
        <v>156588000</v>
      </c>
      <c r="AG22" s="57" t="s">
        <v>245</v>
      </c>
      <c r="AH22" s="285" t="s">
        <v>55</v>
      </c>
      <c r="AI22" s="58">
        <v>6533333</v>
      </c>
      <c r="AJ22" s="286"/>
      <c r="AK22" s="294"/>
    </row>
    <row r="23" spans="1:37" s="264" customFormat="1" ht="57" x14ac:dyDescent="0.25">
      <c r="A23" s="277">
        <v>1</v>
      </c>
      <c r="B23" s="278" t="s">
        <v>44</v>
      </c>
      <c r="C23" s="277">
        <v>10</v>
      </c>
      <c r="D23" s="277" t="s">
        <v>239</v>
      </c>
      <c r="E23" s="278" t="s">
        <v>240</v>
      </c>
      <c r="F23" s="277">
        <v>2</v>
      </c>
      <c r="G23" s="277" t="s">
        <v>246</v>
      </c>
      <c r="H23" s="278" t="s">
        <v>247</v>
      </c>
      <c r="I23" s="277">
        <v>3</v>
      </c>
      <c r="J23" s="277">
        <v>11</v>
      </c>
      <c r="K23" s="278" t="s">
        <v>187</v>
      </c>
      <c r="L23" s="280">
        <v>2020051290038</v>
      </c>
      <c r="M23" s="277">
        <v>1</v>
      </c>
      <c r="N23" s="277">
        <v>11021</v>
      </c>
      <c r="O23" s="278" t="s">
        <v>248</v>
      </c>
      <c r="P23" s="277" t="s">
        <v>50</v>
      </c>
      <c r="Q23" s="277">
        <v>8</v>
      </c>
      <c r="R23" s="288" t="s">
        <v>51</v>
      </c>
      <c r="S23" s="281">
        <v>2</v>
      </c>
      <c r="T23" s="278" t="s">
        <v>182</v>
      </c>
      <c r="U23" s="51" t="s">
        <v>321</v>
      </c>
      <c r="V23" s="52" t="s">
        <v>50</v>
      </c>
      <c r="W23" s="53">
        <v>50</v>
      </c>
      <c r="X23" s="282" t="s">
        <v>190</v>
      </c>
      <c r="Y23" s="53">
        <v>5</v>
      </c>
      <c r="Z23" s="53">
        <v>0</v>
      </c>
      <c r="AA23" s="283">
        <v>25</v>
      </c>
      <c r="AB23" s="283">
        <v>10</v>
      </c>
      <c r="AC23" s="283">
        <v>10</v>
      </c>
      <c r="AD23" s="55">
        <v>0</v>
      </c>
      <c r="AE23" s="55">
        <v>0</v>
      </c>
      <c r="AF23" s="284">
        <v>72126800</v>
      </c>
      <c r="AG23" s="57" t="s">
        <v>249</v>
      </c>
      <c r="AH23" s="285" t="s">
        <v>55</v>
      </c>
      <c r="AI23" s="58">
        <v>0</v>
      </c>
      <c r="AJ23" s="286"/>
      <c r="AK23" s="294"/>
    </row>
    <row r="24" spans="1:37" s="264" customFormat="1" ht="42.75" x14ac:dyDescent="0.25">
      <c r="A24" s="277">
        <v>1</v>
      </c>
      <c r="B24" s="278" t="s">
        <v>44</v>
      </c>
      <c r="C24" s="277">
        <v>10</v>
      </c>
      <c r="D24" s="277" t="s">
        <v>239</v>
      </c>
      <c r="E24" s="278" t="s">
        <v>240</v>
      </c>
      <c r="F24" s="277">
        <v>3</v>
      </c>
      <c r="G24" s="277" t="s">
        <v>250</v>
      </c>
      <c r="H24" s="278" t="s">
        <v>251</v>
      </c>
      <c r="I24" s="277">
        <v>3</v>
      </c>
      <c r="J24" s="277">
        <v>11</v>
      </c>
      <c r="K24" s="278" t="s">
        <v>187</v>
      </c>
      <c r="L24" s="280">
        <v>2020051290038</v>
      </c>
      <c r="M24" s="277">
        <v>1</v>
      </c>
      <c r="N24" s="277">
        <v>11031</v>
      </c>
      <c r="O24" s="278" t="s">
        <v>252</v>
      </c>
      <c r="P24" s="277" t="s">
        <v>50</v>
      </c>
      <c r="Q24" s="277">
        <v>8</v>
      </c>
      <c r="R24" s="288" t="s">
        <v>51</v>
      </c>
      <c r="S24" s="281">
        <v>2</v>
      </c>
      <c r="T24" s="278" t="s">
        <v>182</v>
      </c>
      <c r="U24" s="51" t="s">
        <v>322</v>
      </c>
      <c r="V24" s="52" t="s">
        <v>50</v>
      </c>
      <c r="W24" s="53">
        <v>10</v>
      </c>
      <c r="X24" s="282" t="s">
        <v>190</v>
      </c>
      <c r="Y24" s="53">
        <v>2</v>
      </c>
      <c r="Z24" s="53">
        <v>0</v>
      </c>
      <c r="AA24" s="283">
        <v>3</v>
      </c>
      <c r="AB24" s="283">
        <v>3</v>
      </c>
      <c r="AC24" s="283">
        <v>2</v>
      </c>
      <c r="AD24" s="55">
        <v>0</v>
      </c>
      <c r="AE24" s="55">
        <v>0</v>
      </c>
      <c r="AF24" s="284">
        <v>38000000</v>
      </c>
      <c r="AG24" s="57" t="s">
        <v>253</v>
      </c>
      <c r="AH24" s="285" t="s">
        <v>55</v>
      </c>
      <c r="AI24" s="58">
        <v>0</v>
      </c>
      <c r="AJ24" s="286"/>
    </row>
    <row r="25" spans="1:37" s="264" customFormat="1" ht="42.75" x14ac:dyDescent="0.25">
      <c r="A25" s="277">
        <v>1</v>
      </c>
      <c r="B25" s="278" t="s">
        <v>44</v>
      </c>
      <c r="C25" s="277">
        <v>10</v>
      </c>
      <c r="D25" s="277" t="s">
        <v>239</v>
      </c>
      <c r="E25" s="278" t="s">
        <v>240</v>
      </c>
      <c r="F25" s="277">
        <v>4</v>
      </c>
      <c r="G25" s="277" t="s">
        <v>254</v>
      </c>
      <c r="H25" s="278" t="s">
        <v>255</v>
      </c>
      <c r="I25" s="277">
        <v>3</v>
      </c>
      <c r="J25" s="277">
        <v>5</v>
      </c>
      <c r="K25" s="278" t="s">
        <v>187</v>
      </c>
      <c r="L25" s="280">
        <v>2020051290038</v>
      </c>
      <c r="M25" s="277">
        <v>1</v>
      </c>
      <c r="N25" s="277">
        <v>11041</v>
      </c>
      <c r="O25" s="278" t="s">
        <v>256</v>
      </c>
      <c r="P25" s="277" t="s">
        <v>50</v>
      </c>
      <c r="Q25" s="277">
        <v>4</v>
      </c>
      <c r="R25" s="288" t="s">
        <v>51</v>
      </c>
      <c r="S25" s="281">
        <v>1</v>
      </c>
      <c r="T25" s="278" t="s">
        <v>182</v>
      </c>
      <c r="U25" s="51" t="s">
        <v>257</v>
      </c>
      <c r="V25" s="52" t="s">
        <v>50</v>
      </c>
      <c r="W25" s="53">
        <v>10</v>
      </c>
      <c r="X25" s="282" t="s">
        <v>190</v>
      </c>
      <c r="Y25" s="53">
        <v>3</v>
      </c>
      <c r="Z25" s="53">
        <v>0</v>
      </c>
      <c r="AA25" s="283">
        <v>3</v>
      </c>
      <c r="AB25" s="283">
        <v>4</v>
      </c>
      <c r="AC25" s="283">
        <v>0</v>
      </c>
      <c r="AD25" s="55">
        <v>0</v>
      </c>
      <c r="AE25" s="55">
        <v>0</v>
      </c>
      <c r="AF25" s="284">
        <v>15000000</v>
      </c>
      <c r="AG25" s="57" t="s">
        <v>191</v>
      </c>
      <c r="AH25" s="285" t="s">
        <v>55</v>
      </c>
      <c r="AI25" s="58">
        <v>0</v>
      </c>
      <c r="AJ25" s="286"/>
      <c r="AK25" s="295"/>
    </row>
    <row r="26" spans="1:37" s="264" customFormat="1" ht="42.75" x14ac:dyDescent="0.25">
      <c r="A26" s="277">
        <v>1</v>
      </c>
      <c r="B26" s="278" t="s">
        <v>44</v>
      </c>
      <c r="C26" s="277">
        <v>10</v>
      </c>
      <c r="D26" s="277" t="s">
        <v>239</v>
      </c>
      <c r="E26" s="278" t="s">
        <v>240</v>
      </c>
      <c r="F26" s="277">
        <v>5</v>
      </c>
      <c r="G26" s="277" t="s">
        <v>258</v>
      </c>
      <c r="H26" s="278" t="s">
        <v>259</v>
      </c>
      <c r="I26" s="277">
        <v>3</v>
      </c>
      <c r="J26" s="277">
        <v>5</v>
      </c>
      <c r="K26" s="278" t="s">
        <v>187</v>
      </c>
      <c r="L26" s="280">
        <v>2020051290038</v>
      </c>
      <c r="M26" s="277">
        <v>1</v>
      </c>
      <c r="N26" s="277">
        <v>11051</v>
      </c>
      <c r="O26" s="278" t="s">
        <v>260</v>
      </c>
      <c r="P26" s="277" t="s">
        <v>50</v>
      </c>
      <c r="Q26" s="277">
        <v>4</v>
      </c>
      <c r="R26" s="288" t="s">
        <v>51</v>
      </c>
      <c r="S26" s="281">
        <v>1</v>
      </c>
      <c r="T26" s="278" t="s">
        <v>182</v>
      </c>
      <c r="U26" s="51" t="s">
        <v>261</v>
      </c>
      <c r="V26" s="52" t="s">
        <v>50</v>
      </c>
      <c r="W26" s="53">
        <v>4</v>
      </c>
      <c r="X26" s="282" t="s">
        <v>190</v>
      </c>
      <c r="Y26" s="53">
        <v>0</v>
      </c>
      <c r="Z26" s="53">
        <v>0</v>
      </c>
      <c r="AA26" s="283">
        <v>4</v>
      </c>
      <c r="AB26" s="283">
        <v>0</v>
      </c>
      <c r="AC26" s="283">
        <v>0</v>
      </c>
      <c r="AD26" s="55">
        <v>0</v>
      </c>
      <c r="AE26" s="55">
        <v>0</v>
      </c>
      <c r="AF26" s="284">
        <v>5000000</v>
      </c>
      <c r="AG26" s="57" t="s">
        <v>245</v>
      </c>
      <c r="AH26" s="285" t="s">
        <v>55</v>
      </c>
      <c r="AI26" s="58">
        <v>0</v>
      </c>
      <c r="AJ26" s="286"/>
    </row>
    <row r="27" spans="1:37" s="264" customFormat="1" ht="57" x14ac:dyDescent="0.25">
      <c r="A27" s="277">
        <v>1</v>
      </c>
      <c r="B27" s="278" t="s">
        <v>44</v>
      </c>
      <c r="C27" s="277">
        <v>10</v>
      </c>
      <c r="D27" s="277" t="s">
        <v>239</v>
      </c>
      <c r="E27" s="278" t="s">
        <v>240</v>
      </c>
      <c r="F27" s="277">
        <v>5</v>
      </c>
      <c r="G27" s="277" t="s">
        <v>262</v>
      </c>
      <c r="H27" s="278" t="s">
        <v>259</v>
      </c>
      <c r="I27" s="277">
        <v>3</v>
      </c>
      <c r="J27" s="277">
        <v>5</v>
      </c>
      <c r="K27" s="278" t="s">
        <v>187</v>
      </c>
      <c r="L27" s="280">
        <v>2020051290038</v>
      </c>
      <c r="M27" s="277">
        <v>1</v>
      </c>
      <c r="N27" s="277">
        <v>11051</v>
      </c>
      <c r="O27" s="278" t="s">
        <v>260</v>
      </c>
      <c r="P27" s="277" t="s">
        <v>50</v>
      </c>
      <c r="Q27" s="277">
        <v>4</v>
      </c>
      <c r="R27" s="288" t="s">
        <v>51</v>
      </c>
      <c r="S27" s="281">
        <v>1</v>
      </c>
      <c r="T27" s="278" t="s">
        <v>182</v>
      </c>
      <c r="U27" s="51" t="s">
        <v>263</v>
      </c>
      <c r="V27" s="52" t="s">
        <v>264</v>
      </c>
      <c r="W27" s="296">
        <v>1</v>
      </c>
      <c r="X27" s="282" t="s">
        <v>190</v>
      </c>
      <c r="Y27" s="296">
        <v>0.1</v>
      </c>
      <c r="Z27" s="296">
        <v>0</v>
      </c>
      <c r="AA27" s="292">
        <v>0.2</v>
      </c>
      <c r="AB27" s="292">
        <v>0.4</v>
      </c>
      <c r="AC27" s="292">
        <v>0.3</v>
      </c>
      <c r="AD27" s="55">
        <v>0</v>
      </c>
      <c r="AE27" s="55">
        <v>0</v>
      </c>
      <c r="AF27" s="284">
        <v>15000000</v>
      </c>
      <c r="AG27" s="57" t="s">
        <v>245</v>
      </c>
      <c r="AH27" s="285" t="s">
        <v>55</v>
      </c>
      <c r="AI27" s="58"/>
      <c r="AJ27" s="286"/>
    </row>
    <row r="28" spans="1:37" s="264" customFormat="1" ht="42.75" x14ac:dyDescent="0.25">
      <c r="A28" s="277">
        <v>1</v>
      </c>
      <c r="B28" s="278" t="s">
        <v>44</v>
      </c>
      <c r="C28" s="277">
        <v>10</v>
      </c>
      <c r="D28" s="277" t="s">
        <v>239</v>
      </c>
      <c r="E28" s="278" t="s">
        <v>240</v>
      </c>
      <c r="F28" s="277">
        <v>5</v>
      </c>
      <c r="G28" s="277" t="s">
        <v>258</v>
      </c>
      <c r="H28" s="278" t="s">
        <v>259</v>
      </c>
      <c r="I28" s="277">
        <v>3</v>
      </c>
      <c r="J28" s="277">
        <v>5</v>
      </c>
      <c r="K28" s="278" t="s">
        <v>187</v>
      </c>
      <c r="L28" s="280">
        <v>2020051290038</v>
      </c>
      <c r="M28" s="277">
        <v>1</v>
      </c>
      <c r="N28" s="277">
        <v>11051</v>
      </c>
      <c r="O28" s="278" t="s">
        <v>260</v>
      </c>
      <c r="P28" s="277" t="s">
        <v>50</v>
      </c>
      <c r="Q28" s="277">
        <v>4</v>
      </c>
      <c r="R28" s="288" t="s">
        <v>51</v>
      </c>
      <c r="S28" s="281">
        <v>1</v>
      </c>
      <c r="T28" s="278" t="s">
        <v>182</v>
      </c>
      <c r="U28" s="51" t="s">
        <v>323</v>
      </c>
      <c r="V28" s="52" t="s">
        <v>50</v>
      </c>
      <c r="W28" s="53">
        <v>10</v>
      </c>
      <c r="X28" s="282" t="s">
        <v>172</v>
      </c>
      <c r="Y28" s="53">
        <v>2</v>
      </c>
      <c r="Z28" s="53">
        <v>0</v>
      </c>
      <c r="AA28" s="283">
        <v>3</v>
      </c>
      <c r="AB28" s="283">
        <v>3</v>
      </c>
      <c r="AC28" s="283">
        <v>2</v>
      </c>
      <c r="AD28" s="55">
        <v>0</v>
      </c>
      <c r="AE28" s="55">
        <v>0</v>
      </c>
      <c r="AF28" s="284">
        <v>6000000</v>
      </c>
      <c r="AG28" s="57" t="s">
        <v>1066</v>
      </c>
      <c r="AH28" s="285" t="s">
        <v>55</v>
      </c>
      <c r="AI28" s="58">
        <v>0</v>
      </c>
      <c r="AJ28" s="286"/>
    </row>
    <row r="29" spans="1:37" s="264" customFormat="1" ht="42.75" x14ac:dyDescent="0.25">
      <c r="A29" s="277">
        <v>1</v>
      </c>
      <c r="B29" s="278" t="s">
        <v>44</v>
      </c>
      <c r="C29" s="277">
        <v>10</v>
      </c>
      <c r="D29" s="277" t="s">
        <v>239</v>
      </c>
      <c r="E29" s="278" t="s">
        <v>240</v>
      </c>
      <c r="F29" s="277">
        <v>6</v>
      </c>
      <c r="G29" s="277" t="s">
        <v>262</v>
      </c>
      <c r="H29" s="278" t="s">
        <v>265</v>
      </c>
      <c r="I29" s="277">
        <v>3</v>
      </c>
      <c r="J29" s="277">
        <v>2</v>
      </c>
      <c r="K29" s="278" t="s">
        <v>187</v>
      </c>
      <c r="L29" s="280">
        <v>2020051290038</v>
      </c>
      <c r="M29" s="277">
        <v>1</v>
      </c>
      <c r="N29" s="277">
        <v>11071</v>
      </c>
      <c r="O29" s="278" t="s">
        <v>266</v>
      </c>
      <c r="P29" s="277" t="s">
        <v>50</v>
      </c>
      <c r="Q29" s="277">
        <v>4</v>
      </c>
      <c r="R29" s="288" t="s">
        <v>51</v>
      </c>
      <c r="S29" s="281">
        <v>1</v>
      </c>
      <c r="T29" s="278" t="s">
        <v>182</v>
      </c>
      <c r="U29" s="51" t="s">
        <v>267</v>
      </c>
      <c r="V29" s="52" t="s">
        <v>50</v>
      </c>
      <c r="W29" s="53">
        <v>4</v>
      </c>
      <c r="X29" s="282" t="s">
        <v>172</v>
      </c>
      <c r="Y29" s="53">
        <v>1</v>
      </c>
      <c r="Z29" s="53">
        <v>0</v>
      </c>
      <c r="AA29" s="283">
        <v>1</v>
      </c>
      <c r="AB29" s="283">
        <v>1</v>
      </c>
      <c r="AC29" s="283">
        <v>1</v>
      </c>
      <c r="AD29" s="55">
        <v>0</v>
      </c>
      <c r="AE29" s="55">
        <v>0</v>
      </c>
      <c r="AF29" s="284">
        <v>15000000</v>
      </c>
      <c r="AG29" s="57" t="s">
        <v>245</v>
      </c>
      <c r="AH29" s="285" t="s">
        <v>55</v>
      </c>
      <c r="AI29" s="58">
        <v>0</v>
      </c>
      <c r="AJ29" s="286"/>
    </row>
    <row r="30" spans="1:37" s="264" customFormat="1" ht="42.75" x14ac:dyDescent="0.25">
      <c r="A30" s="277">
        <v>1</v>
      </c>
      <c r="B30" s="278" t="s">
        <v>44</v>
      </c>
      <c r="C30" s="277">
        <v>10</v>
      </c>
      <c r="D30" s="277" t="s">
        <v>239</v>
      </c>
      <c r="E30" s="278" t="s">
        <v>240</v>
      </c>
      <c r="F30" s="277">
        <v>7</v>
      </c>
      <c r="G30" s="277" t="s">
        <v>268</v>
      </c>
      <c r="H30" s="278" t="s">
        <v>265</v>
      </c>
      <c r="I30" s="277">
        <v>3</v>
      </c>
      <c r="J30" s="277">
        <v>2</v>
      </c>
      <c r="K30" s="278" t="s">
        <v>187</v>
      </c>
      <c r="L30" s="280">
        <v>2020051290038</v>
      </c>
      <c r="M30" s="277">
        <v>1</v>
      </c>
      <c r="N30" s="277">
        <v>11071</v>
      </c>
      <c r="O30" s="278" t="s">
        <v>266</v>
      </c>
      <c r="P30" s="277" t="s">
        <v>50</v>
      </c>
      <c r="Q30" s="277">
        <v>4</v>
      </c>
      <c r="R30" s="288" t="s">
        <v>51</v>
      </c>
      <c r="S30" s="281">
        <v>1</v>
      </c>
      <c r="T30" s="278" t="s">
        <v>182</v>
      </c>
      <c r="U30" s="51" t="s">
        <v>269</v>
      </c>
      <c r="V30" s="52" t="s">
        <v>50</v>
      </c>
      <c r="W30" s="53">
        <v>10</v>
      </c>
      <c r="X30" s="282" t="s">
        <v>172</v>
      </c>
      <c r="Y30" s="53">
        <v>2</v>
      </c>
      <c r="Z30" s="53">
        <v>0</v>
      </c>
      <c r="AA30" s="283">
        <v>3</v>
      </c>
      <c r="AB30" s="283">
        <v>3</v>
      </c>
      <c r="AC30" s="283">
        <v>2</v>
      </c>
      <c r="AD30" s="55">
        <v>0</v>
      </c>
      <c r="AE30" s="55">
        <v>0</v>
      </c>
      <c r="AF30" s="284">
        <v>40000000</v>
      </c>
      <c r="AG30" s="57" t="s">
        <v>270</v>
      </c>
      <c r="AH30" s="285" t="s">
        <v>55</v>
      </c>
      <c r="AI30" s="58"/>
      <c r="AJ30" s="286"/>
    </row>
    <row r="31" spans="1:37" s="264" customFormat="1" ht="57" x14ac:dyDescent="0.25">
      <c r="A31" s="277">
        <v>1</v>
      </c>
      <c r="B31" s="278" t="s">
        <v>44</v>
      </c>
      <c r="C31" s="277">
        <v>10</v>
      </c>
      <c r="D31" s="277" t="s">
        <v>239</v>
      </c>
      <c r="E31" s="278" t="s">
        <v>240</v>
      </c>
      <c r="F31" s="277">
        <v>7</v>
      </c>
      <c r="G31" s="277" t="s">
        <v>268</v>
      </c>
      <c r="H31" s="278" t="s">
        <v>265</v>
      </c>
      <c r="I31" s="277">
        <v>3</v>
      </c>
      <c r="J31" s="277">
        <v>2</v>
      </c>
      <c r="K31" s="278" t="s">
        <v>187</v>
      </c>
      <c r="L31" s="280">
        <v>2020051290038</v>
      </c>
      <c r="M31" s="277">
        <v>1</v>
      </c>
      <c r="N31" s="277">
        <v>11071</v>
      </c>
      <c r="O31" s="278" t="s">
        <v>266</v>
      </c>
      <c r="P31" s="277" t="s">
        <v>50</v>
      </c>
      <c r="Q31" s="277">
        <v>4</v>
      </c>
      <c r="R31" s="288" t="s">
        <v>51</v>
      </c>
      <c r="S31" s="281">
        <v>1</v>
      </c>
      <c r="T31" s="278" t="s">
        <v>182</v>
      </c>
      <c r="U31" s="51" t="s">
        <v>271</v>
      </c>
      <c r="V31" s="52" t="s">
        <v>50</v>
      </c>
      <c r="W31" s="53">
        <v>4</v>
      </c>
      <c r="X31" s="282" t="s">
        <v>190</v>
      </c>
      <c r="Y31" s="53">
        <v>1</v>
      </c>
      <c r="Z31" s="53">
        <v>1</v>
      </c>
      <c r="AA31" s="283">
        <v>1</v>
      </c>
      <c r="AB31" s="283">
        <v>1</v>
      </c>
      <c r="AC31" s="283">
        <v>1</v>
      </c>
      <c r="AD31" s="55">
        <v>0</v>
      </c>
      <c r="AE31" s="55">
        <v>0</v>
      </c>
      <c r="AF31" s="284">
        <v>40000000</v>
      </c>
      <c r="AG31" s="57" t="s">
        <v>270</v>
      </c>
      <c r="AH31" s="285" t="s">
        <v>55</v>
      </c>
      <c r="AI31" s="58"/>
      <c r="AJ31" s="286"/>
    </row>
    <row r="32" spans="1:37" s="264" customFormat="1" ht="42.75" x14ac:dyDescent="0.25">
      <c r="A32" s="277">
        <v>1</v>
      </c>
      <c r="B32" s="278" t="s">
        <v>44</v>
      </c>
      <c r="C32" s="277">
        <v>10</v>
      </c>
      <c r="D32" s="277" t="s">
        <v>239</v>
      </c>
      <c r="E32" s="278" t="s">
        <v>240</v>
      </c>
      <c r="F32" s="277">
        <v>7</v>
      </c>
      <c r="G32" s="277" t="s">
        <v>268</v>
      </c>
      <c r="H32" s="278" t="s">
        <v>265</v>
      </c>
      <c r="I32" s="277">
        <v>3</v>
      </c>
      <c r="J32" s="277">
        <v>2</v>
      </c>
      <c r="K32" s="278" t="s">
        <v>187</v>
      </c>
      <c r="L32" s="280">
        <v>2020051290038</v>
      </c>
      <c r="M32" s="277">
        <v>4</v>
      </c>
      <c r="N32" s="277">
        <v>11074</v>
      </c>
      <c r="O32" s="278" t="s">
        <v>272</v>
      </c>
      <c r="P32" s="277" t="s">
        <v>50</v>
      </c>
      <c r="Q32" s="277">
        <v>40</v>
      </c>
      <c r="R32" s="277" t="s">
        <v>51</v>
      </c>
      <c r="S32" s="281">
        <v>10</v>
      </c>
      <c r="T32" s="278" t="s">
        <v>182</v>
      </c>
      <c r="U32" s="51" t="s">
        <v>273</v>
      </c>
      <c r="V32" s="52" t="s">
        <v>50</v>
      </c>
      <c r="W32" s="53">
        <v>10</v>
      </c>
      <c r="X32" s="282" t="s">
        <v>190</v>
      </c>
      <c r="Y32" s="53">
        <v>1</v>
      </c>
      <c r="Z32" s="53">
        <v>1</v>
      </c>
      <c r="AA32" s="283">
        <v>3</v>
      </c>
      <c r="AB32" s="283">
        <v>4</v>
      </c>
      <c r="AC32" s="283">
        <v>2</v>
      </c>
      <c r="AD32" s="55">
        <v>0</v>
      </c>
      <c r="AE32" s="55">
        <v>0</v>
      </c>
      <c r="AF32" s="284">
        <v>11901600</v>
      </c>
      <c r="AG32" s="297" t="s">
        <v>1067</v>
      </c>
      <c r="AH32" s="285" t="s">
        <v>55</v>
      </c>
      <c r="AI32" s="58">
        <v>6000000</v>
      </c>
      <c r="AJ32" s="286"/>
    </row>
    <row r="33" spans="1:36" s="264" customFormat="1" ht="42.75" x14ac:dyDescent="0.25">
      <c r="A33" s="277">
        <v>1</v>
      </c>
      <c r="B33" s="278" t="s">
        <v>44</v>
      </c>
      <c r="C33" s="277">
        <v>10</v>
      </c>
      <c r="D33" s="277" t="s">
        <v>239</v>
      </c>
      <c r="E33" s="278" t="s">
        <v>240</v>
      </c>
      <c r="F33" s="277">
        <v>9</v>
      </c>
      <c r="G33" s="277" t="s">
        <v>274</v>
      </c>
      <c r="H33" s="278" t="s">
        <v>275</v>
      </c>
      <c r="I33" s="277">
        <v>3</v>
      </c>
      <c r="J33" s="277">
        <v>9</v>
      </c>
      <c r="K33" s="278" t="s">
        <v>276</v>
      </c>
      <c r="L33" s="280">
        <v>2020051290040</v>
      </c>
      <c r="M33" s="277">
        <v>3</v>
      </c>
      <c r="N33" s="277">
        <v>11093</v>
      </c>
      <c r="O33" s="278" t="s">
        <v>277</v>
      </c>
      <c r="P33" s="277" t="s">
        <v>50</v>
      </c>
      <c r="Q33" s="277">
        <v>48</v>
      </c>
      <c r="R33" s="288" t="s">
        <v>51</v>
      </c>
      <c r="S33" s="281">
        <v>12</v>
      </c>
      <c r="T33" s="278" t="s">
        <v>182</v>
      </c>
      <c r="U33" s="51" t="s">
        <v>278</v>
      </c>
      <c r="V33" s="52" t="s">
        <v>50</v>
      </c>
      <c r="W33" s="53">
        <v>12</v>
      </c>
      <c r="X33" s="282" t="s">
        <v>172</v>
      </c>
      <c r="Y33" s="53">
        <v>3</v>
      </c>
      <c r="Z33" s="53">
        <v>3</v>
      </c>
      <c r="AA33" s="53">
        <v>3</v>
      </c>
      <c r="AB33" s="53">
        <v>3</v>
      </c>
      <c r="AC33" s="53">
        <v>3</v>
      </c>
      <c r="AD33" s="55">
        <v>0</v>
      </c>
      <c r="AE33" s="55">
        <v>0</v>
      </c>
      <c r="AF33" s="284">
        <v>30098400</v>
      </c>
      <c r="AG33" s="297" t="s">
        <v>245</v>
      </c>
      <c r="AH33" s="285" t="s">
        <v>55</v>
      </c>
      <c r="AI33" s="58">
        <v>0</v>
      </c>
      <c r="AJ33" s="286"/>
    </row>
    <row r="34" spans="1:36" s="264" customFormat="1" ht="42.75" x14ac:dyDescent="0.25">
      <c r="A34" s="277">
        <v>1</v>
      </c>
      <c r="B34" s="278" t="s">
        <v>44</v>
      </c>
      <c r="C34" s="277">
        <v>10</v>
      </c>
      <c r="D34" s="277" t="s">
        <v>239</v>
      </c>
      <c r="E34" s="278" t="s">
        <v>240</v>
      </c>
      <c r="F34" s="277">
        <v>7</v>
      </c>
      <c r="G34" s="277" t="s">
        <v>268</v>
      </c>
      <c r="H34" s="278" t="s">
        <v>265</v>
      </c>
      <c r="I34" s="277">
        <v>3</v>
      </c>
      <c r="J34" s="277">
        <v>2</v>
      </c>
      <c r="K34" s="278" t="s">
        <v>187</v>
      </c>
      <c r="L34" s="280">
        <v>2020051290038</v>
      </c>
      <c r="M34" s="277">
        <v>6</v>
      </c>
      <c r="N34" s="277">
        <v>11076</v>
      </c>
      <c r="O34" s="278" t="s">
        <v>279</v>
      </c>
      <c r="P34" s="277" t="s">
        <v>50</v>
      </c>
      <c r="Q34" s="277">
        <v>4</v>
      </c>
      <c r="R34" s="288" t="s">
        <v>51</v>
      </c>
      <c r="S34" s="281">
        <v>1</v>
      </c>
      <c r="T34" s="278" t="s">
        <v>182</v>
      </c>
      <c r="U34" s="51" t="s">
        <v>280</v>
      </c>
      <c r="V34" s="52" t="s">
        <v>50</v>
      </c>
      <c r="W34" s="53">
        <v>40</v>
      </c>
      <c r="X34" s="282" t="s">
        <v>190</v>
      </c>
      <c r="Y34" s="53">
        <v>10</v>
      </c>
      <c r="Z34" s="53">
        <v>0</v>
      </c>
      <c r="AA34" s="283">
        <v>10</v>
      </c>
      <c r="AB34" s="283">
        <v>10</v>
      </c>
      <c r="AC34" s="283">
        <v>10</v>
      </c>
      <c r="AD34" s="55">
        <v>0</v>
      </c>
      <c r="AE34" s="55">
        <v>0</v>
      </c>
      <c r="AF34" s="284">
        <v>40000000</v>
      </c>
      <c r="AG34" s="57" t="s">
        <v>270</v>
      </c>
      <c r="AH34" s="285" t="s">
        <v>55</v>
      </c>
      <c r="AI34" s="58"/>
      <c r="AJ34" s="286"/>
    </row>
    <row r="35" spans="1:36" s="264" customFormat="1" ht="42.75" x14ac:dyDescent="0.25">
      <c r="A35" s="277">
        <v>1</v>
      </c>
      <c r="B35" s="278" t="s">
        <v>44</v>
      </c>
      <c r="C35" s="277">
        <v>10</v>
      </c>
      <c r="D35" s="277" t="s">
        <v>239</v>
      </c>
      <c r="E35" s="278" t="s">
        <v>240</v>
      </c>
      <c r="F35" s="277">
        <v>8</v>
      </c>
      <c r="G35" s="277" t="s">
        <v>281</v>
      </c>
      <c r="H35" s="278" t="s">
        <v>282</v>
      </c>
      <c r="I35" s="277">
        <v>3</v>
      </c>
      <c r="J35" s="277">
        <v>17</v>
      </c>
      <c r="K35" s="278" t="s">
        <v>187</v>
      </c>
      <c r="L35" s="280">
        <v>2020051290038</v>
      </c>
      <c r="M35" s="277">
        <v>3</v>
      </c>
      <c r="N35" s="277">
        <v>11083</v>
      </c>
      <c r="O35" s="278" t="s">
        <v>283</v>
      </c>
      <c r="P35" s="277" t="s">
        <v>50</v>
      </c>
      <c r="Q35" s="277">
        <v>48</v>
      </c>
      <c r="R35" s="288" t="s">
        <v>51</v>
      </c>
      <c r="S35" s="281">
        <v>12</v>
      </c>
      <c r="T35" s="278" t="s">
        <v>182</v>
      </c>
      <c r="U35" s="51" t="s">
        <v>285</v>
      </c>
      <c r="V35" s="52" t="s">
        <v>210</v>
      </c>
      <c r="W35" s="60">
        <v>1</v>
      </c>
      <c r="X35" s="282" t="s">
        <v>211</v>
      </c>
      <c r="Y35" s="296">
        <v>0.1</v>
      </c>
      <c r="Z35" s="53">
        <v>0</v>
      </c>
      <c r="AA35" s="292">
        <v>0.2</v>
      </c>
      <c r="AB35" s="292">
        <v>0.4</v>
      </c>
      <c r="AC35" s="292">
        <v>0.3</v>
      </c>
      <c r="AD35" s="55">
        <v>0</v>
      </c>
      <c r="AE35" s="55">
        <v>0</v>
      </c>
      <c r="AF35" s="284">
        <v>50000000</v>
      </c>
      <c r="AG35" s="57" t="s">
        <v>284</v>
      </c>
      <c r="AH35" s="285" t="s">
        <v>55</v>
      </c>
      <c r="AI35" s="58"/>
      <c r="AJ35" s="286"/>
    </row>
    <row r="36" spans="1:36" s="264" customFormat="1" ht="28.5" x14ac:dyDescent="0.25">
      <c r="A36" s="277">
        <v>1</v>
      </c>
      <c r="B36" s="278" t="s">
        <v>44</v>
      </c>
      <c r="C36" s="277">
        <v>10</v>
      </c>
      <c r="D36" s="277" t="s">
        <v>239</v>
      </c>
      <c r="E36" s="278" t="s">
        <v>240</v>
      </c>
      <c r="F36" s="277">
        <v>9</v>
      </c>
      <c r="G36" s="277" t="s">
        <v>274</v>
      </c>
      <c r="H36" s="278" t="s">
        <v>275</v>
      </c>
      <c r="I36" s="277">
        <v>3</v>
      </c>
      <c r="J36" s="277">
        <v>1</v>
      </c>
      <c r="K36" s="278" t="s">
        <v>286</v>
      </c>
      <c r="L36" s="280">
        <v>2020051290016</v>
      </c>
      <c r="M36" s="277">
        <v>1</v>
      </c>
      <c r="N36" s="277">
        <v>11091</v>
      </c>
      <c r="O36" s="278" t="s">
        <v>287</v>
      </c>
      <c r="P36" s="277" t="s">
        <v>50</v>
      </c>
      <c r="Q36" s="277">
        <v>4</v>
      </c>
      <c r="R36" s="288" t="s">
        <v>51</v>
      </c>
      <c r="S36" s="281">
        <v>1</v>
      </c>
      <c r="T36" s="278" t="s">
        <v>182</v>
      </c>
      <c r="U36" s="51" t="s">
        <v>312</v>
      </c>
      <c r="V36" s="52" t="s">
        <v>50</v>
      </c>
      <c r="W36" s="53">
        <v>17000</v>
      </c>
      <c r="X36" s="282" t="s">
        <v>190</v>
      </c>
      <c r="Y36" s="53">
        <v>4250</v>
      </c>
      <c r="Z36" s="53">
        <v>1184</v>
      </c>
      <c r="AA36" s="283">
        <v>4250</v>
      </c>
      <c r="AB36" s="283">
        <v>4250</v>
      </c>
      <c r="AC36" s="283">
        <v>4250</v>
      </c>
      <c r="AD36" s="55">
        <v>0</v>
      </c>
      <c r="AE36" s="55">
        <v>0</v>
      </c>
      <c r="AF36" s="56">
        <v>25053000</v>
      </c>
      <c r="AG36" s="57" t="s">
        <v>1068</v>
      </c>
      <c r="AH36" s="285" t="s">
        <v>163</v>
      </c>
      <c r="AI36" s="58">
        <v>3579000</v>
      </c>
      <c r="AJ36" s="298"/>
    </row>
    <row r="37" spans="1:36" s="264" customFormat="1" ht="28.5" x14ac:dyDescent="0.25">
      <c r="A37" s="277">
        <v>1</v>
      </c>
      <c r="B37" s="278" t="s">
        <v>44</v>
      </c>
      <c r="C37" s="277">
        <v>10</v>
      </c>
      <c r="D37" s="277" t="s">
        <v>239</v>
      </c>
      <c r="E37" s="278" t="s">
        <v>240</v>
      </c>
      <c r="F37" s="277">
        <v>9</v>
      </c>
      <c r="G37" s="277" t="s">
        <v>274</v>
      </c>
      <c r="H37" s="278" t="s">
        <v>275</v>
      </c>
      <c r="I37" s="277">
        <v>3</v>
      </c>
      <c r="J37" s="277">
        <v>1</v>
      </c>
      <c r="K37" s="278" t="s">
        <v>286</v>
      </c>
      <c r="L37" s="280">
        <v>2020051290016</v>
      </c>
      <c r="M37" s="277">
        <v>1</v>
      </c>
      <c r="N37" s="277">
        <v>11091</v>
      </c>
      <c r="O37" s="278" t="s">
        <v>287</v>
      </c>
      <c r="P37" s="277" t="s">
        <v>50</v>
      </c>
      <c r="Q37" s="277">
        <v>4</v>
      </c>
      <c r="R37" s="288" t="s">
        <v>51</v>
      </c>
      <c r="S37" s="281">
        <v>1</v>
      </c>
      <c r="T37" s="278" t="s">
        <v>182</v>
      </c>
      <c r="U37" s="51" t="s">
        <v>288</v>
      </c>
      <c r="V37" s="52" t="s">
        <v>50</v>
      </c>
      <c r="W37" s="53">
        <v>2</v>
      </c>
      <c r="X37" s="282" t="s">
        <v>190</v>
      </c>
      <c r="Y37" s="53">
        <v>0</v>
      </c>
      <c r="Z37" s="53">
        <v>0</v>
      </c>
      <c r="AA37" s="283">
        <v>1</v>
      </c>
      <c r="AB37" s="283">
        <v>0</v>
      </c>
      <c r="AC37" s="283">
        <v>1</v>
      </c>
      <c r="AD37" s="55">
        <v>0</v>
      </c>
      <c r="AE37" s="55">
        <v>0</v>
      </c>
      <c r="AF37" s="56">
        <v>20000000</v>
      </c>
      <c r="AG37" s="57" t="s">
        <v>1068</v>
      </c>
      <c r="AH37" s="285" t="s">
        <v>163</v>
      </c>
      <c r="AI37" s="58">
        <v>0</v>
      </c>
      <c r="AJ37" s="286"/>
    </row>
    <row r="38" spans="1:36" s="264" customFormat="1" ht="28.5" x14ac:dyDescent="0.25">
      <c r="A38" s="277">
        <v>1</v>
      </c>
      <c r="B38" s="278" t="s">
        <v>44</v>
      </c>
      <c r="C38" s="277">
        <v>10</v>
      </c>
      <c r="D38" s="277" t="s">
        <v>239</v>
      </c>
      <c r="E38" s="278" t="s">
        <v>240</v>
      </c>
      <c r="F38" s="277">
        <v>9</v>
      </c>
      <c r="G38" s="277" t="s">
        <v>274</v>
      </c>
      <c r="H38" s="278" t="s">
        <v>275</v>
      </c>
      <c r="I38" s="277">
        <v>3</v>
      </c>
      <c r="J38" s="277">
        <v>1</v>
      </c>
      <c r="K38" s="278" t="s">
        <v>286</v>
      </c>
      <c r="L38" s="280">
        <v>2020051290016</v>
      </c>
      <c r="M38" s="277">
        <v>1</v>
      </c>
      <c r="N38" s="277">
        <v>11091</v>
      </c>
      <c r="O38" s="278" t="s">
        <v>287</v>
      </c>
      <c r="P38" s="277" t="s">
        <v>50</v>
      </c>
      <c r="Q38" s="277">
        <v>4</v>
      </c>
      <c r="R38" s="288" t="s">
        <v>51</v>
      </c>
      <c r="S38" s="281">
        <v>1</v>
      </c>
      <c r="T38" s="278" t="s">
        <v>182</v>
      </c>
      <c r="U38" s="51" t="s">
        <v>289</v>
      </c>
      <c r="V38" s="52" t="s">
        <v>50</v>
      </c>
      <c r="W38" s="53">
        <v>4</v>
      </c>
      <c r="X38" s="282" t="s">
        <v>190</v>
      </c>
      <c r="Y38" s="53">
        <v>1</v>
      </c>
      <c r="Z38" s="53">
        <v>1</v>
      </c>
      <c r="AA38" s="283">
        <v>1</v>
      </c>
      <c r="AB38" s="283">
        <v>1</v>
      </c>
      <c r="AC38" s="283">
        <v>1</v>
      </c>
      <c r="AD38" s="55">
        <v>0</v>
      </c>
      <c r="AE38" s="55">
        <v>0</v>
      </c>
      <c r="AF38" s="56">
        <v>8000000</v>
      </c>
      <c r="AG38" s="57" t="s">
        <v>1068</v>
      </c>
      <c r="AH38" s="285" t="s">
        <v>163</v>
      </c>
      <c r="AI38" s="58">
        <v>0</v>
      </c>
      <c r="AJ38" s="286"/>
    </row>
    <row r="39" spans="1:36" s="264" customFormat="1" ht="28.5" x14ac:dyDescent="0.25">
      <c r="A39" s="277">
        <v>1</v>
      </c>
      <c r="B39" s="278" t="s">
        <v>44</v>
      </c>
      <c r="C39" s="277">
        <v>10</v>
      </c>
      <c r="D39" s="277" t="s">
        <v>239</v>
      </c>
      <c r="E39" s="278" t="s">
        <v>240</v>
      </c>
      <c r="F39" s="277">
        <v>9</v>
      </c>
      <c r="G39" s="277" t="s">
        <v>274</v>
      </c>
      <c r="H39" s="278" t="s">
        <v>275</v>
      </c>
      <c r="I39" s="277">
        <v>3</v>
      </c>
      <c r="J39" s="277">
        <v>1</v>
      </c>
      <c r="K39" s="278" t="s">
        <v>286</v>
      </c>
      <c r="L39" s="280">
        <v>2020051290016</v>
      </c>
      <c r="M39" s="277">
        <v>1</v>
      </c>
      <c r="N39" s="277">
        <v>11091</v>
      </c>
      <c r="O39" s="278" t="s">
        <v>287</v>
      </c>
      <c r="P39" s="277" t="s">
        <v>50</v>
      </c>
      <c r="Q39" s="277">
        <v>4</v>
      </c>
      <c r="R39" s="288" t="s">
        <v>51</v>
      </c>
      <c r="S39" s="281">
        <v>1</v>
      </c>
      <c r="T39" s="278" t="s">
        <v>182</v>
      </c>
      <c r="U39" s="51" t="s">
        <v>290</v>
      </c>
      <c r="V39" s="52" t="s">
        <v>50</v>
      </c>
      <c r="W39" s="53">
        <v>12</v>
      </c>
      <c r="X39" s="282" t="s">
        <v>172</v>
      </c>
      <c r="Y39" s="53">
        <v>3</v>
      </c>
      <c r="Z39" s="53">
        <v>3</v>
      </c>
      <c r="AA39" s="283">
        <v>3</v>
      </c>
      <c r="AB39" s="283">
        <v>3</v>
      </c>
      <c r="AC39" s="283">
        <v>3</v>
      </c>
      <c r="AD39" s="55">
        <v>0</v>
      </c>
      <c r="AE39" s="55">
        <v>0</v>
      </c>
      <c r="AF39" s="56">
        <v>44000000</v>
      </c>
      <c r="AG39" s="57" t="s">
        <v>1068</v>
      </c>
      <c r="AH39" s="285" t="s">
        <v>163</v>
      </c>
      <c r="AI39" s="58">
        <v>8000000</v>
      </c>
      <c r="AJ39" s="286"/>
    </row>
    <row r="40" spans="1:36" s="264" customFormat="1" ht="71.25" x14ac:dyDescent="0.25">
      <c r="A40" s="277"/>
      <c r="B40" s="278" t="s">
        <v>44</v>
      </c>
      <c r="C40" s="277">
        <v>10</v>
      </c>
      <c r="D40" s="277" t="s">
        <v>56</v>
      </c>
      <c r="E40" s="278" t="s">
        <v>240</v>
      </c>
      <c r="F40" s="277">
        <v>9</v>
      </c>
      <c r="G40" s="277" t="s">
        <v>1069</v>
      </c>
      <c r="H40" s="278" t="s">
        <v>275</v>
      </c>
      <c r="I40" s="277">
        <v>3</v>
      </c>
      <c r="J40" s="277">
        <v>1</v>
      </c>
      <c r="K40" s="278" t="s">
        <v>286</v>
      </c>
      <c r="L40" s="280">
        <v>2020051290016</v>
      </c>
      <c r="M40" s="277">
        <v>1</v>
      </c>
      <c r="N40" s="277">
        <v>11091</v>
      </c>
      <c r="O40" s="278" t="s">
        <v>287</v>
      </c>
      <c r="P40" s="277" t="s">
        <v>50</v>
      </c>
      <c r="Q40" s="277">
        <v>4</v>
      </c>
      <c r="R40" s="288" t="s">
        <v>51</v>
      </c>
      <c r="S40" s="281">
        <v>1</v>
      </c>
      <c r="T40" s="278" t="s">
        <v>182</v>
      </c>
      <c r="U40" s="51" t="s">
        <v>1070</v>
      </c>
      <c r="V40" s="52" t="s">
        <v>210</v>
      </c>
      <c r="W40" s="60">
        <v>1</v>
      </c>
      <c r="X40" s="282" t="s">
        <v>190</v>
      </c>
      <c r="Y40" s="60">
        <v>0.1</v>
      </c>
      <c r="Z40" s="60">
        <v>0.1</v>
      </c>
      <c r="AA40" s="60">
        <v>0.3</v>
      </c>
      <c r="AB40" s="60">
        <v>0.7</v>
      </c>
      <c r="AC40" s="60">
        <v>1</v>
      </c>
      <c r="AD40" s="55">
        <v>0</v>
      </c>
      <c r="AE40" s="55">
        <v>0</v>
      </c>
      <c r="AF40" s="56">
        <f>279773035-97053000</f>
        <v>182720035</v>
      </c>
      <c r="AG40" s="57" t="s">
        <v>1071</v>
      </c>
      <c r="AH40" s="285" t="s">
        <v>163</v>
      </c>
      <c r="AI40" s="58">
        <v>10865533</v>
      </c>
      <c r="AJ40" s="287"/>
    </row>
    <row r="41" spans="1:36" s="264" customFormat="1" ht="28.5" x14ac:dyDescent="0.25">
      <c r="A41" s="277">
        <v>1</v>
      </c>
      <c r="B41" s="278" t="s">
        <v>44</v>
      </c>
      <c r="C41" s="277">
        <v>10</v>
      </c>
      <c r="D41" s="277" t="s">
        <v>239</v>
      </c>
      <c r="E41" s="278" t="s">
        <v>240</v>
      </c>
      <c r="F41" s="277">
        <v>9</v>
      </c>
      <c r="G41" s="277" t="s">
        <v>274</v>
      </c>
      <c r="H41" s="278" t="s">
        <v>275</v>
      </c>
      <c r="I41" s="277">
        <v>3</v>
      </c>
      <c r="J41" s="277">
        <v>1</v>
      </c>
      <c r="K41" s="278" t="s">
        <v>286</v>
      </c>
      <c r="L41" s="280">
        <v>2020051290016</v>
      </c>
      <c r="M41" s="277">
        <v>1</v>
      </c>
      <c r="N41" s="277">
        <v>11091</v>
      </c>
      <c r="O41" s="278" t="s">
        <v>287</v>
      </c>
      <c r="P41" s="277" t="s">
        <v>50</v>
      </c>
      <c r="Q41" s="277">
        <v>4</v>
      </c>
      <c r="R41" s="288" t="s">
        <v>51</v>
      </c>
      <c r="S41" s="281">
        <v>1</v>
      </c>
      <c r="T41" s="278" t="s">
        <v>182</v>
      </c>
      <c r="U41" s="51" t="s">
        <v>314</v>
      </c>
      <c r="V41" s="52" t="s">
        <v>210</v>
      </c>
      <c r="W41" s="60">
        <v>1</v>
      </c>
      <c r="X41" s="282" t="s">
        <v>190</v>
      </c>
      <c r="Y41" s="60">
        <v>0.1</v>
      </c>
      <c r="Z41" s="60">
        <v>0.1</v>
      </c>
      <c r="AA41" s="60">
        <v>0.4</v>
      </c>
      <c r="AB41" s="60">
        <v>0.7</v>
      </c>
      <c r="AC41" s="60">
        <v>1</v>
      </c>
      <c r="AD41" s="55">
        <v>0</v>
      </c>
      <c r="AE41" s="55">
        <v>0</v>
      </c>
      <c r="AF41" s="56">
        <v>65000000</v>
      </c>
      <c r="AG41" s="285" t="s">
        <v>1072</v>
      </c>
      <c r="AH41" s="285" t="s">
        <v>155</v>
      </c>
      <c r="AI41" s="58">
        <v>2000000</v>
      </c>
      <c r="AJ41" s="286"/>
    </row>
    <row r="42" spans="1:36" s="264" customFormat="1" ht="28.5" x14ac:dyDescent="0.25">
      <c r="A42" s="277">
        <v>1</v>
      </c>
      <c r="B42" s="278" t="s">
        <v>44</v>
      </c>
      <c r="C42" s="277">
        <v>10</v>
      </c>
      <c r="D42" s="277" t="s">
        <v>239</v>
      </c>
      <c r="E42" s="278" t="s">
        <v>240</v>
      </c>
      <c r="F42" s="277">
        <v>9</v>
      </c>
      <c r="G42" s="277" t="s">
        <v>274</v>
      </c>
      <c r="H42" s="278" t="s">
        <v>275</v>
      </c>
      <c r="I42" s="277">
        <v>3</v>
      </c>
      <c r="J42" s="277">
        <v>1</v>
      </c>
      <c r="K42" s="278" t="s">
        <v>286</v>
      </c>
      <c r="L42" s="280">
        <v>2020051290016</v>
      </c>
      <c r="M42" s="277">
        <v>1</v>
      </c>
      <c r="N42" s="277">
        <v>11091</v>
      </c>
      <c r="O42" s="278" t="s">
        <v>287</v>
      </c>
      <c r="P42" s="277" t="s">
        <v>50</v>
      </c>
      <c r="Q42" s="277">
        <v>4</v>
      </c>
      <c r="R42" s="288" t="s">
        <v>51</v>
      </c>
      <c r="S42" s="281">
        <v>1</v>
      </c>
      <c r="T42" s="278" t="s">
        <v>182</v>
      </c>
      <c r="U42" s="51" t="s">
        <v>313</v>
      </c>
      <c r="V42" s="52" t="s">
        <v>210</v>
      </c>
      <c r="W42" s="60">
        <v>1</v>
      </c>
      <c r="X42" s="282" t="s">
        <v>190</v>
      </c>
      <c r="Y42" s="60">
        <v>0.1</v>
      </c>
      <c r="Z42" s="60">
        <v>0.1</v>
      </c>
      <c r="AA42" s="60">
        <v>0.3</v>
      </c>
      <c r="AB42" s="60">
        <v>0.7</v>
      </c>
      <c r="AC42" s="60">
        <v>1</v>
      </c>
      <c r="AD42" s="55">
        <v>0</v>
      </c>
      <c r="AE42" s="55">
        <v>0</v>
      </c>
      <c r="AF42" s="56">
        <v>25000000</v>
      </c>
      <c r="AG42" s="285" t="s">
        <v>1073</v>
      </c>
      <c r="AH42" s="285" t="s">
        <v>155</v>
      </c>
      <c r="AI42" s="58">
        <v>2007466</v>
      </c>
      <c r="AJ42" s="298"/>
    </row>
    <row r="43" spans="1:36" s="264" customFormat="1" ht="28.5" x14ac:dyDescent="0.25">
      <c r="A43" s="277">
        <v>1</v>
      </c>
      <c r="B43" s="278" t="s">
        <v>44</v>
      </c>
      <c r="C43" s="277">
        <v>10</v>
      </c>
      <c r="D43" s="277" t="s">
        <v>239</v>
      </c>
      <c r="E43" s="278" t="s">
        <v>240</v>
      </c>
      <c r="F43" s="277">
        <v>9</v>
      </c>
      <c r="G43" s="277" t="s">
        <v>274</v>
      </c>
      <c r="H43" s="278" t="s">
        <v>275</v>
      </c>
      <c r="I43" s="277">
        <v>3</v>
      </c>
      <c r="J43" s="277">
        <v>1</v>
      </c>
      <c r="K43" s="278" t="s">
        <v>286</v>
      </c>
      <c r="L43" s="280">
        <v>2020051290016</v>
      </c>
      <c r="M43" s="277">
        <v>1</v>
      </c>
      <c r="N43" s="277">
        <v>11091</v>
      </c>
      <c r="O43" s="278" t="s">
        <v>287</v>
      </c>
      <c r="P43" s="277" t="s">
        <v>50</v>
      </c>
      <c r="Q43" s="277">
        <v>4</v>
      </c>
      <c r="R43" s="288" t="s">
        <v>51</v>
      </c>
      <c r="S43" s="281">
        <v>1</v>
      </c>
      <c r="T43" s="278" t="s">
        <v>182</v>
      </c>
      <c r="U43" s="51" t="s">
        <v>292</v>
      </c>
      <c r="V43" s="52" t="s">
        <v>210</v>
      </c>
      <c r="W43" s="299">
        <v>1</v>
      </c>
      <c r="X43" s="282" t="s">
        <v>190</v>
      </c>
      <c r="Y43" s="299">
        <v>0.25</v>
      </c>
      <c r="Z43" s="299">
        <v>0.25</v>
      </c>
      <c r="AA43" s="299">
        <v>0.5</v>
      </c>
      <c r="AB43" s="299">
        <v>0.75</v>
      </c>
      <c r="AC43" s="299">
        <v>1</v>
      </c>
      <c r="AD43" s="55">
        <v>0</v>
      </c>
      <c r="AE43" s="55">
        <v>0</v>
      </c>
      <c r="AF43" s="56">
        <v>377265720</v>
      </c>
      <c r="AG43" s="57" t="s">
        <v>1074</v>
      </c>
      <c r="AH43" s="285" t="s">
        <v>163</v>
      </c>
      <c r="AI43" s="58">
        <v>27883133</v>
      </c>
      <c r="AJ43" s="286"/>
    </row>
    <row r="44" spans="1:36" s="264" customFormat="1" ht="99.75" x14ac:dyDescent="0.25">
      <c r="A44" s="277">
        <v>1</v>
      </c>
      <c r="B44" s="278" t="s">
        <v>44</v>
      </c>
      <c r="C44" s="277">
        <v>10</v>
      </c>
      <c r="D44" s="277" t="s">
        <v>239</v>
      </c>
      <c r="E44" s="278" t="s">
        <v>240</v>
      </c>
      <c r="F44" s="277">
        <v>9</v>
      </c>
      <c r="G44" s="277" t="s">
        <v>274</v>
      </c>
      <c r="H44" s="278" t="s">
        <v>275</v>
      </c>
      <c r="I44" s="277">
        <v>3</v>
      </c>
      <c r="J44" s="277">
        <v>9</v>
      </c>
      <c r="K44" s="278" t="s">
        <v>293</v>
      </c>
      <c r="L44" s="280">
        <v>2020051290041</v>
      </c>
      <c r="M44" s="277">
        <v>2</v>
      </c>
      <c r="N44" s="277">
        <v>11092</v>
      </c>
      <c r="O44" s="278" t="s">
        <v>294</v>
      </c>
      <c r="P44" s="277" t="s">
        <v>50</v>
      </c>
      <c r="Q44" s="277">
        <v>4</v>
      </c>
      <c r="R44" s="288" t="s">
        <v>51</v>
      </c>
      <c r="S44" s="281">
        <v>1</v>
      </c>
      <c r="T44" s="278" t="s">
        <v>182</v>
      </c>
      <c r="U44" s="51" t="s">
        <v>295</v>
      </c>
      <c r="V44" s="52" t="s">
        <v>330</v>
      </c>
      <c r="W44" s="280">
        <v>300</v>
      </c>
      <c r="X44" s="282" t="s">
        <v>172</v>
      </c>
      <c r="Y44" s="280">
        <v>50</v>
      </c>
      <c r="Z44" s="280">
        <v>50</v>
      </c>
      <c r="AA44" s="280">
        <v>100</v>
      </c>
      <c r="AB44" s="280">
        <v>100</v>
      </c>
      <c r="AC44" s="280">
        <v>50</v>
      </c>
      <c r="AD44" s="55">
        <v>0</v>
      </c>
      <c r="AE44" s="55">
        <v>0</v>
      </c>
      <c r="AF44" s="300">
        <v>34449419252</v>
      </c>
      <c r="AG44" s="57" t="s">
        <v>1075</v>
      </c>
      <c r="AH44" s="285" t="s">
        <v>1076</v>
      </c>
      <c r="AI44" s="58">
        <v>8676373334</v>
      </c>
      <c r="AJ44" s="286"/>
    </row>
    <row r="45" spans="1:36" s="264" customFormat="1" ht="99.75" x14ac:dyDescent="0.25">
      <c r="A45" s="277">
        <v>1</v>
      </c>
      <c r="B45" s="278" t="s">
        <v>44</v>
      </c>
      <c r="C45" s="277">
        <v>10</v>
      </c>
      <c r="D45" s="277" t="s">
        <v>239</v>
      </c>
      <c r="E45" s="278" t="s">
        <v>240</v>
      </c>
      <c r="F45" s="277">
        <v>9</v>
      </c>
      <c r="G45" s="277" t="s">
        <v>274</v>
      </c>
      <c r="H45" s="278" t="s">
        <v>275</v>
      </c>
      <c r="I45" s="277">
        <v>3</v>
      </c>
      <c r="J45" s="277">
        <v>9</v>
      </c>
      <c r="K45" s="278" t="s">
        <v>293</v>
      </c>
      <c r="L45" s="280">
        <v>2020051290041</v>
      </c>
      <c r="M45" s="277">
        <v>2</v>
      </c>
      <c r="N45" s="277">
        <v>11092</v>
      </c>
      <c r="O45" s="278" t="s">
        <v>294</v>
      </c>
      <c r="P45" s="277" t="s">
        <v>50</v>
      </c>
      <c r="Q45" s="277">
        <v>4</v>
      </c>
      <c r="R45" s="288" t="s">
        <v>51</v>
      </c>
      <c r="S45" s="281">
        <v>1</v>
      </c>
      <c r="T45" s="278" t="s">
        <v>182</v>
      </c>
      <c r="U45" s="51" t="s">
        <v>296</v>
      </c>
      <c r="V45" s="52" t="s">
        <v>210</v>
      </c>
      <c r="W45" s="60">
        <v>1</v>
      </c>
      <c r="X45" s="282" t="s">
        <v>211</v>
      </c>
      <c r="Y45" s="292">
        <v>0.2</v>
      </c>
      <c r="Z45" s="292">
        <v>0.2</v>
      </c>
      <c r="AA45" s="292">
        <v>0.25</v>
      </c>
      <c r="AB45" s="292">
        <v>0.3</v>
      </c>
      <c r="AC45" s="292">
        <v>0.25</v>
      </c>
      <c r="AD45" s="55">
        <v>0</v>
      </c>
      <c r="AE45" s="55">
        <v>0</v>
      </c>
      <c r="AF45" s="300">
        <v>650977668</v>
      </c>
      <c r="AG45" s="57" t="s">
        <v>1077</v>
      </c>
      <c r="AH45" s="285" t="s">
        <v>329</v>
      </c>
      <c r="AI45" s="58">
        <v>0</v>
      </c>
      <c r="AJ45" s="286" t="s">
        <v>1078</v>
      </c>
    </row>
    <row r="46" spans="1:36" s="264" customFormat="1" ht="42.75" x14ac:dyDescent="0.25">
      <c r="A46" s="277">
        <v>1</v>
      </c>
      <c r="B46" s="278" t="s">
        <v>44</v>
      </c>
      <c r="C46" s="277">
        <v>10</v>
      </c>
      <c r="D46" s="277" t="s">
        <v>239</v>
      </c>
      <c r="E46" s="278" t="s">
        <v>240</v>
      </c>
      <c r="F46" s="277">
        <v>9</v>
      </c>
      <c r="G46" s="277" t="s">
        <v>274</v>
      </c>
      <c r="H46" s="278" t="s">
        <v>275</v>
      </c>
      <c r="I46" s="277">
        <v>3</v>
      </c>
      <c r="J46" s="277">
        <v>17</v>
      </c>
      <c r="K46" s="278" t="s">
        <v>276</v>
      </c>
      <c r="L46" s="280">
        <v>2020051290040</v>
      </c>
      <c r="M46" s="277">
        <v>4</v>
      </c>
      <c r="N46" s="277">
        <v>11094</v>
      </c>
      <c r="O46" s="278" t="s">
        <v>297</v>
      </c>
      <c r="P46" s="277" t="s">
        <v>50</v>
      </c>
      <c r="Q46" s="277">
        <v>4</v>
      </c>
      <c r="R46" s="288" t="s">
        <v>51</v>
      </c>
      <c r="S46" s="281">
        <v>1</v>
      </c>
      <c r="T46" s="278" t="s">
        <v>182</v>
      </c>
      <c r="U46" s="51" t="s">
        <v>328</v>
      </c>
      <c r="V46" s="52" t="s">
        <v>210</v>
      </c>
      <c r="W46" s="60">
        <v>1</v>
      </c>
      <c r="X46" s="282" t="s">
        <v>190</v>
      </c>
      <c r="Y46" s="292">
        <v>0.2</v>
      </c>
      <c r="Z46" s="292">
        <v>0.2</v>
      </c>
      <c r="AA46" s="292">
        <v>0.25</v>
      </c>
      <c r="AB46" s="292">
        <v>0.25</v>
      </c>
      <c r="AC46" s="292">
        <v>0.3</v>
      </c>
      <c r="AD46" s="55">
        <v>0</v>
      </c>
      <c r="AE46" s="55">
        <v>0</v>
      </c>
      <c r="AF46" s="284">
        <v>65000000</v>
      </c>
      <c r="AG46" s="57" t="s">
        <v>1079</v>
      </c>
      <c r="AH46" s="59" t="s">
        <v>155</v>
      </c>
      <c r="AI46" s="58">
        <v>0</v>
      </c>
      <c r="AJ46" s="286" t="s">
        <v>1078</v>
      </c>
    </row>
    <row r="47" spans="1:36" s="264" customFormat="1" ht="42.75" x14ac:dyDescent="0.25">
      <c r="A47" s="277">
        <v>2</v>
      </c>
      <c r="B47" s="279" t="s">
        <v>74</v>
      </c>
      <c r="C47" s="277">
        <v>4</v>
      </c>
      <c r="D47" s="277" t="s">
        <v>298</v>
      </c>
      <c r="E47" s="279" t="s">
        <v>299</v>
      </c>
      <c r="F47" s="301">
        <v>1</v>
      </c>
      <c r="G47" s="277" t="s">
        <v>300</v>
      </c>
      <c r="H47" s="279" t="s">
        <v>301</v>
      </c>
      <c r="I47" s="277">
        <v>1</v>
      </c>
      <c r="J47" s="277">
        <v>14</v>
      </c>
      <c r="K47" s="279" t="s">
        <v>302</v>
      </c>
      <c r="L47" s="301">
        <v>2020051290044</v>
      </c>
      <c r="M47" s="277">
        <v>3</v>
      </c>
      <c r="N47" s="277">
        <v>2413</v>
      </c>
      <c r="O47" s="278" t="s">
        <v>304</v>
      </c>
      <c r="P47" s="277" t="s">
        <v>84</v>
      </c>
      <c r="Q47" s="288">
        <v>1</v>
      </c>
      <c r="R47" s="288" t="s">
        <v>85</v>
      </c>
      <c r="S47" s="299">
        <v>0.5</v>
      </c>
      <c r="T47" s="278" t="s">
        <v>182</v>
      </c>
      <c r="U47" s="302" t="s">
        <v>331</v>
      </c>
      <c r="V47" s="52" t="s">
        <v>84</v>
      </c>
      <c r="W47" s="303">
        <v>1</v>
      </c>
      <c r="X47" s="282" t="s">
        <v>190</v>
      </c>
      <c r="Y47" s="292">
        <v>0.25</v>
      </c>
      <c r="Z47" s="292">
        <v>0.02</v>
      </c>
      <c r="AA47" s="292">
        <v>0.5</v>
      </c>
      <c r="AB47" s="292">
        <v>0.75</v>
      </c>
      <c r="AC47" s="292">
        <v>1</v>
      </c>
      <c r="AD47" s="55">
        <v>0</v>
      </c>
      <c r="AE47" s="55">
        <v>0</v>
      </c>
      <c r="AF47" s="284">
        <v>40000000</v>
      </c>
      <c r="AG47" s="57" t="s">
        <v>303</v>
      </c>
      <c r="AH47" s="59" t="s">
        <v>155</v>
      </c>
      <c r="AI47" s="58">
        <v>1733333</v>
      </c>
      <c r="AJ47" s="286"/>
    </row>
    <row r="48" spans="1:36" s="264" customFormat="1" ht="42.75" x14ac:dyDescent="0.25">
      <c r="A48" s="277">
        <v>2</v>
      </c>
      <c r="B48" s="279" t="s">
        <v>74</v>
      </c>
      <c r="C48" s="277">
        <v>4</v>
      </c>
      <c r="D48" s="277" t="s">
        <v>298</v>
      </c>
      <c r="E48" s="279" t="s">
        <v>299</v>
      </c>
      <c r="F48" s="301">
        <v>1</v>
      </c>
      <c r="G48" s="277" t="s">
        <v>300</v>
      </c>
      <c r="H48" s="279" t="s">
        <v>301</v>
      </c>
      <c r="I48" s="277">
        <v>1</v>
      </c>
      <c r="J48" s="277">
        <v>14</v>
      </c>
      <c r="K48" s="279" t="s">
        <v>302</v>
      </c>
      <c r="L48" s="301">
        <v>2020051290044</v>
      </c>
      <c r="M48" s="277">
        <v>3</v>
      </c>
      <c r="N48" s="277">
        <v>2413</v>
      </c>
      <c r="O48" s="278" t="s">
        <v>304</v>
      </c>
      <c r="P48" s="277" t="s">
        <v>84</v>
      </c>
      <c r="Q48" s="288">
        <v>1</v>
      </c>
      <c r="R48" s="288" t="s">
        <v>85</v>
      </c>
      <c r="S48" s="299">
        <v>0.5</v>
      </c>
      <c r="T48" s="278" t="s">
        <v>182</v>
      </c>
      <c r="U48" s="302" t="s">
        <v>305</v>
      </c>
      <c r="V48" s="52" t="s">
        <v>50</v>
      </c>
      <c r="W48" s="62">
        <v>4</v>
      </c>
      <c r="X48" s="282" t="s">
        <v>172</v>
      </c>
      <c r="Y48" s="53">
        <v>1</v>
      </c>
      <c r="Z48" s="53">
        <v>0</v>
      </c>
      <c r="AA48" s="283">
        <v>1</v>
      </c>
      <c r="AB48" s="283">
        <v>1</v>
      </c>
      <c r="AC48" s="283">
        <v>1</v>
      </c>
      <c r="AD48" s="55">
        <v>0</v>
      </c>
      <c r="AE48" s="55">
        <v>0</v>
      </c>
      <c r="AF48" s="284">
        <v>10000000</v>
      </c>
      <c r="AG48" s="57" t="s">
        <v>308</v>
      </c>
      <c r="AH48" s="59" t="s">
        <v>55</v>
      </c>
      <c r="AI48" s="58">
        <v>0</v>
      </c>
      <c r="AJ48" s="286"/>
    </row>
    <row r="49" spans="1:36" s="264" customFormat="1" ht="42.75" x14ac:dyDescent="0.25">
      <c r="A49" s="277">
        <v>2</v>
      </c>
      <c r="B49" s="279" t="s">
        <v>74</v>
      </c>
      <c r="C49" s="277">
        <v>4</v>
      </c>
      <c r="D49" s="277" t="s">
        <v>298</v>
      </c>
      <c r="E49" s="279" t="s">
        <v>299</v>
      </c>
      <c r="F49" s="301">
        <v>1</v>
      </c>
      <c r="G49" s="277" t="s">
        <v>300</v>
      </c>
      <c r="H49" s="279" t="s">
        <v>301</v>
      </c>
      <c r="I49" s="277">
        <v>1</v>
      </c>
      <c r="J49" s="277">
        <v>14</v>
      </c>
      <c r="K49" s="279" t="s">
        <v>302</v>
      </c>
      <c r="L49" s="301">
        <v>2020051290044</v>
      </c>
      <c r="M49" s="277">
        <v>6</v>
      </c>
      <c r="N49" s="277">
        <v>2416</v>
      </c>
      <c r="O49" s="278" t="s">
        <v>306</v>
      </c>
      <c r="P49" s="277" t="s">
        <v>50</v>
      </c>
      <c r="Q49" s="277">
        <v>367</v>
      </c>
      <c r="R49" s="288" t="s">
        <v>100</v>
      </c>
      <c r="S49" s="281">
        <v>367</v>
      </c>
      <c r="T49" s="278" t="s">
        <v>182</v>
      </c>
      <c r="U49" s="51" t="s">
        <v>307</v>
      </c>
      <c r="V49" s="52" t="s">
        <v>210</v>
      </c>
      <c r="W49" s="60">
        <v>1</v>
      </c>
      <c r="X49" s="282" t="s">
        <v>190</v>
      </c>
      <c r="Y49" s="292">
        <v>0.25</v>
      </c>
      <c r="Z49" s="292">
        <v>0</v>
      </c>
      <c r="AA49" s="292">
        <v>0.5</v>
      </c>
      <c r="AB49" s="292">
        <v>0.75</v>
      </c>
      <c r="AC49" s="292">
        <v>1</v>
      </c>
      <c r="AD49" s="55">
        <v>0</v>
      </c>
      <c r="AE49" s="55">
        <v>0</v>
      </c>
      <c r="AF49" s="284">
        <v>230000000</v>
      </c>
      <c r="AG49" s="57" t="s">
        <v>1080</v>
      </c>
      <c r="AH49" s="59" t="s">
        <v>1081</v>
      </c>
      <c r="AI49" s="58">
        <v>0</v>
      </c>
      <c r="AJ49" s="286"/>
    </row>
    <row r="50" spans="1:36" s="264" customFormat="1" ht="42.75" x14ac:dyDescent="0.25">
      <c r="A50" s="277">
        <v>2</v>
      </c>
      <c r="B50" s="279" t="s">
        <v>74</v>
      </c>
      <c r="C50" s="277">
        <v>4</v>
      </c>
      <c r="D50" s="277" t="s">
        <v>298</v>
      </c>
      <c r="E50" s="279" t="s">
        <v>299</v>
      </c>
      <c r="F50" s="301">
        <v>1</v>
      </c>
      <c r="G50" s="277" t="s">
        <v>300</v>
      </c>
      <c r="H50" s="279" t="s">
        <v>301</v>
      </c>
      <c r="I50" s="277">
        <v>1</v>
      </c>
      <c r="J50" s="277">
        <v>14</v>
      </c>
      <c r="K50" s="279" t="s">
        <v>302</v>
      </c>
      <c r="L50" s="301">
        <v>2020051290044</v>
      </c>
      <c r="M50" s="277">
        <v>8</v>
      </c>
      <c r="N50" s="277">
        <v>2418</v>
      </c>
      <c r="O50" s="278" t="s">
        <v>309</v>
      </c>
      <c r="P50" s="277" t="s">
        <v>50</v>
      </c>
      <c r="Q50" s="277">
        <v>19</v>
      </c>
      <c r="R50" s="288" t="s">
        <v>51</v>
      </c>
      <c r="S50" s="281">
        <v>5</v>
      </c>
      <c r="T50" s="278" t="s">
        <v>182</v>
      </c>
      <c r="U50" s="51" t="s">
        <v>310</v>
      </c>
      <c r="V50" s="52" t="s">
        <v>210</v>
      </c>
      <c r="W50" s="62">
        <v>12</v>
      </c>
      <c r="X50" s="282" t="s">
        <v>172</v>
      </c>
      <c r="Y50" s="53">
        <v>3</v>
      </c>
      <c r="Z50" s="53">
        <v>0</v>
      </c>
      <c r="AA50" s="283">
        <v>3</v>
      </c>
      <c r="AB50" s="283">
        <v>3</v>
      </c>
      <c r="AC50" s="283">
        <v>3</v>
      </c>
      <c r="AD50" s="55">
        <v>0</v>
      </c>
      <c r="AE50" s="55">
        <v>0</v>
      </c>
      <c r="AF50" s="284">
        <v>61125000</v>
      </c>
      <c r="AG50" s="57" t="s">
        <v>1082</v>
      </c>
      <c r="AH50" s="59" t="s">
        <v>1081</v>
      </c>
      <c r="AI50" s="58">
        <v>0</v>
      </c>
      <c r="AJ50" s="286"/>
    </row>
    <row r="51" spans="1:36" s="264" customFormat="1" ht="42.75" x14ac:dyDescent="0.25">
      <c r="A51" s="277">
        <v>2</v>
      </c>
      <c r="B51" s="279" t="s">
        <v>74</v>
      </c>
      <c r="C51" s="277">
        <v>4</v>
      </c>
      <c r="D51" s="277" t="s">
        <v>298</v>
      </c>
      <c r="E51" s="279" t="s">
        <v>299</v>
      </c>
      <c r="F51" s="301">
        <v>1</v>
      </c>
      <c r="G51" s="277" t="s">
        <v>300</v>
      </c>
      <c r="H51" s="279" t="s">
        <v>301</v>
      </c>
      <c r="I51" s="277">
        <v>1</v>
      </c>
      <c r="J51" s="277">
        <v>14</v>
      </c>
      <c r="K51" s="279" t="s">
        <v>302</v>
      </c>
      <c r="L51" s="301">
        <v>2020051290044</v>
      </c>
      <c r="M51" s="277">
        <v>8</v>
      </c>
      <c r="N51" s="277">
        <v>2418</v>
      </c>
      <c r="O51" s="278" t="s">
        <v>309</v>
      </c>
      <c r="P51" s="277" t="s">
        <v>50</v>
      </c>
      <c r="Q51" s="277">
        <v>19</v>
      </c>
      <c r="R51" s="288" t="s">
        <v>51</v>
      </c>
      <c r="S51" s="281">
        <v>5</v>
      </c>
      <c r="T51" s="278" t="s">
        <v>182</v>
      </c>
      <c r="U51" s="51" t="s">
        <v>311</v>
      </c>
      <c r="V51" s="52" t="s">
        <v>210</v>
      </c>
      <c r="W51" s="60">
        <v>1</v>
      </c>
      <c r="X51" s="282" t="s">
        <v>190</v>
      </c>
      <c r="Y51" s="292">
        <v>0.25</v>
      </c>
      <c r="Z51" s="292">
        <v>0</v>
      </c>
      <c r="AA51" s="292">
        <v>0.5</v>
      </c>
      <c r="AB51" s="292">
        <v>0.75</v>
      </c>
      <c r="AC51" s="292">
        <v>1</v>
      </c>
      <c r="AD51" s="55">
        <v>0</v>
      </c>
      <c r="AE51" s="55">
        <v>0</v>
      </c>
      <c r="AF51" s="284">
        <v>40000000</v>
      </c>
      <c r="AG51" s="57" t="s">
        <v>1083</v>
      </c>
      <c r="AH51" s="59" t="s">
        <v>1081</v>
      </c>
      <c r="AI51" s="58">
        <v>0</v>
      </c>
      <c r="AJ51" s="286"/>
    </row>
    <row r="52" spans="1:36" s="264" customFormat="1" x14ac:dyDescent="0.3">
      <c r="A52" s="304"/>
      <c r="B52" s="304"/>
      <c r="C52" s="304"/>
      <c r="D52" s="304"/>
      <c r="E52" s="304"/>
      <c r="F52" s="304"/>
      <c r="G52" s="304"/>
      <c r="H52" s="304"/>
      <c r="I52" s="304"/>
      <c r="J52" s="304"/>
      <c r="K52" s="304"/>
      <c r="L52" s="304"/>
      <c r="M52" s="304"/>
      <c r="N52" s="304"/>
      <c r="O52" s="304"/>
      <c r="P52" s="304"/>
      <c r="Q52" s="304"/>
      <c r="R52" s="304"/>
      <c r="S52" s="304"/>
      <c r="T52" s="304"/>
      <c r="U52" s="305"/>
      <c r="V52" s="304"/>
      <c r="W52" s="304"/>
      <c r="X52" s="304"/>
      <c r="Y52" s="304"/>
      <c r="Z52" s="304"/>
      <c r="AA52" s="304"/>
      <c r="AB52" s="304"/>
      <c r="AC52" s="304"/>
      <c r="AD52" s="304"/>
      <c r="AE52" s="304"/>
      <c r="AF52" s="304"/>
      <c r="AG52" s="304"/>
      <c r="AH52" s="304"/>
      <c r="AI52" s="304"/>
      <c r="AJ52" s="304"/>
    </row>
    <row r="54" spans="1:36" x14ac:dyDescent="0.3">
      <c r="AF54" s="68"/>
    </row>
  </sheetData>
  <protectedRanges>
    <protectedRange sqref="U17" name="Rango1_8_1_2_1"/>
  </protectedRanges>
  <mergeCells count="17">
    <mergeCell ref="A7:T7"/>
    <mergeCell ref="U7:AD7"/>
    <mergeCell ref="AF7:AI7"/>
    <mergeCell ref="AJ7:AJ8"/>
    <mergeCell ref="A5:B5"/>
    <mergeCell ref="C5:AJ5"/>
    <mergeCell ref="A6:B6"/>
    <mergeCell ref="C6:G6"/>
    <mergeCell ref="H6:J6"/>
    <mergeCell ref="K6:N6"/>
    <mergeCell ref="P6:T6"/>
    <mergeCell ref="Y6:AJ6"/>
    <mergeCell ref="AI1:AJ1"/>
    <mergeCell ref="AI2:AJ2"/>
    <mergeCell ref="AI3:AJ3"/>
    <mergeCell ref="AI4:AJ4"/>
    <mergeCell ref="A1:AH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6"/>
  <sheetViews>
    <sheetView showGridLines="0" topLeftCell="A6" workbookViewId="0">
      <selection activeCell="D10" sqref="D10"/>
    </sheetView>
  </sheetViews>
  <sheetFormatPr baseColWidth="10" defaultRowHeight="14.25" outlineLevelCol="1" x14ac:dyDescent="0.3"/>
  <cols>
    <col min="1" max="1" width="2" bestFit="1" customWidth="1"/>
    <col min="2" max="2" width="23.85546875" bestFit="1" customWidth="1"/>
    <col min="3" max="3" width="3" customWidth="1" outlineLevel="1"/>
    <col min="4" max="4" width="5.28515625" customWidth="1" outlineLevel="1"/>
    <col min="5" max="5" width="20.42578125" bestFit="1" customWidth="1"/>
    <col min="6" max="6" width="2" customWidth="1" outlineLevel="1"/>
    <col min="7" max="7" width="5.28515625" customWidth="1" outlineLevel="1"/>
    <col min="8" max="8" width="20.5703125" bestFit="1" customWidth="1"/>
    <col min="9" max="9" width="8.85546875" customWidth="1" outlineLevel="1"/>
    <col min="10" max="10" width="4.42578125" customWidth="1" outlineLevel="1"/>
    <col min="11" max="11" width="30.42578125" bestFit="1" customWidth="1"/>
    <col min="12" max="12" width="14.5703125" bestFit="1" customWidth="1"/>
    <col min="13" max="13" width="2" customWidth="1" outlineLevel="1"/>
    <col min="14" max="14" width="6" customWidth="1" outlineLevel="1"/>
    <col min="15" max="15" width="33.42578125" customWidth="1"/>
    <col min="16" max="16" width="14.5703125" bestFit="1" customWidth="1"/>
    <col min="17" max="17" width="16.42578125" bestFit="1" customWidth="1"/>
    <col min="18" max="18" width="18.7109375" bestFit="1" customWidth="1"/>
    <col min="19" max="19" width="6.7109375" bestFit="1" customWidth="1"/>
    <col min="20" max="20" width="12.5703125" bestFit="1" customWidth="1"/>
    <col min="21" max="21" width="30.7109375" style="13" bestFit="1" customWidth="1"/>
    <col min="22" max="22" width="10.7109375" bestFit="1" customWidth="1"/>
    <col min="23" max="23" width="14.28515625" bestFit="1" customWidth="1"/>
    <col min="24" max="24" width="18" bestFit="1" customWidth="1"/>
    <col min="25" max="29" width="8.140625" customWidth="1"/>
    <col min="30" max="30" width="10.28515625" hidden="1" customWidth="1" outlineLevel="1"/>
    <col min="31" max="31" width="14.7109375" hidden="1" customWidth="1" outlineLevel="1"/>
    <col min="32" max="32" width="14.85546875" customWidth="1" collapsed="1"/>
    <col min="33" max="33" width="19.5703125" customWidth="1"/>
    <col min="34" max="34" width="15.140625" bestFit="1" customWidth="1"/>
    <col min="35" max="35" width="16.28515625" customWidth="1"/>
    <col min="36" max="36" width="16.85546875" customWidth="1"/>
  </cols>
  <sheetData>
    <row r="1" spans="1:36" ht="13.5" customHeight="1" x14ac:dyDescent="0.25">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row>
    <row r="2" spans="1:36" ht="13.5" customHeight="1" x14ac:dyDescent="0.25">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180</v>
      </c>
      <c r="AJ2" s="490"/>
    </row>
    <row r="3" spans="1:36" ht="13.5" customHeight="1" x14ac:dyDescent="0.2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row>
    <row r="4" spans="1:36" ht="13.5" customHeight="1" x14ac:dyDescent="0.2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181</v>
      </c>
      <c r="AJ4" s="490"/>
    </row>
    <row r="5" spans="1:36" ht="13.5" x14ac:dyDescent="0.25">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36" ht="33.75" customHeight="1" x14ac:dyDescent="0.25">
      <c r="A6" s="488" t="s">
        <v>7</v>
      </c>
      <c r="B6" s="488"/>
      <c r="C6" s="489">
        <v>2024</v>
      </c>
      <c r="D6" s="489"/>
      <c r="E6" s="489"/>
      <c r="F6" s="489"/>
      <c r="G6" s="489"/>
      <c r="H6" s="490" t="s">
        <v>8</v>
      </c>
      <c r="I6" s="490"/>
      <c r="J6" s="490"/>
      <c r="K6" s="489" t="s">
        <v>332</v>
      </c>
      <c r="L6" s="489"/>
      <c r="M6" s="489"/>
      <c r="N6" s="489"/>
      <c r="O6" s="4" t="s">
        <v>10</v>
      </c>
      <c r="P6" s="489" t="s">
        <v>930</v>
      </c>
      <c r="Q6" s="489"/>
      <c r="R6" s="489"/>
      <c r="S6" s="489"/>
      <c r="T6" s="489"/>
      <c r="U6" s="5" t="s">
        <v>11</v>
      </c>
      <c r="V6" s="6">
        <v>45412</v>
      </c>
      <c r="W6" s="499" t="s">
        <v>1005</v>
      </c>
      <c r="X6" s="506"/>
      <c r="Y6" s="500"/>
      <c r="Z6" s="538"/>
      <c r="AA6" s="493"/>
      <c r="AB6" s="493"/>
      <c r="AC6" s="493"/>
      <c r="AD6" s="493"/>
      <c r="AE6" s="493"/>
      <c r="AF6" s="493"/>
      <c r="AG6" s="493"/>
      <c r="AH6" s="493"/>
      <c r="AI6" s="493"/>
      <c r="AJ6" s="494"/>
    </row>
    <row r="7" spans="1:36" ht="13.5" x14ac:dyDescent="0.25">
      <c r="A7" s="472"/>
      <c r="B7" s="472"/>
      <c r="C7" s="472"/>
      <c r="D7" s="472"/>
      <c r="E7" s="472"/>
      <c r="F7" s="472"/>
      <c r="G7" s="472"/>
      <c r="H7" s="472"/>
      <c r="I7" s="472"/>
      <c r="J7" s="472"/>
      <c r="K7" s="472"/>
      <c r="L7" s="472"/>
      <c r="M7" s="472"/>
      <c r="N7" s="472"/>
      <c r="O7" s="472"/>
      <c r="P7" s="472"/>
      <c r="Q7" s="472"/>
      <c r="R7" s="472"/>
      <c r="S7" s="472"/>
      <c r="T7" s="472"/>
      <c r="U7" s="497" t="s">
        <v>12</v>
      </c>
      <c r="V7" s="497"/>
      <c r="W7" s="497"/>
      <c r="X7" s="497"/>
      <c r="Y7" s="497"/>
      <c r="Z7" s="498"/>
      <c r="AA7" s="498"/>
      <c r="AB7" s="498"/>
      <c r="AC7" s="498"/>
      <c r="AD7" s="498"/>
      <c r="AE7" s="498"/>
      <c r="AF7" s="498"/>
      <c r="AG7" s="40"/>
      <c r="AH7" s="476" t="s">
        <v>13</v>
      </c>
      <c r="AI7" s="476"/>
      <c r="AJ7" s="476"/>
    </row>
    <row r="8" spans="1:36" ht="67.5" x14ac:dyDescent="0.25">
      <c r="A8" s="14" t="s">
        <v>15</v>
      </c>
      <c r="B8" s="14" t="s">
        <v>16</v>
      </c>
      <c r="C8" s="14" t="s">
        <v>15</v>
      </c>
      <c r="D8" s="14" t="s">
        <v>17</v>
      </c>
      <c r="E8" s="14" t="s">
        <v>18</v>
      </c>
      <c r="F8" s="14" t="s">
        <v>15</v>
      </c>
      <c r="G8" s="14" t="s">
        <v>17</v>
      </c>
      <c r="H8" s="14" t="s">
        <v>19</v>
      </c>
      <c r="I8" s="14" t="s">
        <v>20</v>
      </c>
      <c r="J8" s="14" t="s">
        <v>21</v>
      </c>
      <c r="K8" s="14" t="s">
        <v>22</v>
      </c>
      <c r="L8" s="14" t="s">
        <v>23</v>
      </c>
      <c r="M8" s="14" t="s">
        <v>15</v>
      </c>
      <c r="N8" s="14" t="s">
        <v>17</v>
      </c>
      <c r="O8" s="14" t="s">
        <v>24</v>
      </c>
      <c r="P8" s="14" t="s">
        <v>25</v>
      </c>
      <c r="Q8" s="14" t="s">
        <v>26</v>
      </c>
      <c r="R8" s="14" t="s">
        <v>27</v>
      </c>
      <c r="S8" s="14" t="s">
        <v>28</v>
      </c>
      <c r="T8" s="14" t="s">
        <v>29</v>
      </c>
      <c r="U8" s="41" t="s">
        <v>30</v>
      </c>
      <c r="V8" s="41" t="s">
        <v>31</v>
      </c>
      <c r="W8" s="41" t="s">
        <v>333</v>
      </c>
      <c r="X8" s="41" t="s">
        <v>33</v>
      </c>
      <c r="Y8" s="42" t="s">
        <v>34</v>
      </c>
      <c r="Z8" s="42" t="s">
        <v>986</v>
      </c>
      <c r="AA8" s="43" t="s">
        <v>35</v>
      </c>
      <c r="AB8" s="44" t="s">
        <v>36</v>
      </c>
      <c r="AC8" s="45" t="s">
        <v>37</v>
      </c>
      <c r="AD8" s="46" t="s">
        <v>38</v>
      </c>
      <c r="AE8" s="47" t="s">
        <v>39</v>
      </c>
      <c r="AF8" s="49" t="s">
        <v>40</v>
      </c>
      <c r="AG8" s="49" t="s">
        <v>41</v>
      </c>
      <c r="AH8" s="49" t="s">
        <v>42</v>
      </c>
      <c r="AI8" s="72" t="s">
        <v>43</v>
      </c>
      <c r="AJ8" s="14" t="s">
        <v>14</v>
      </c>
    </row>
    <row r="9" spans="1:36" ht="71.25" x14ac:dyDescent="0.25">
      <c r="A9" s="73">
        <v>1</v>
      </c>
      <c r="B9" s="51" t="s">
        <v>44</v>
      </c>
      <c r="C9" s="52">
        <v>11</v>
      </c>
      <c r="D9" s="52" t="s">
        <v>56</v>
      </c>
      <c r="E9" s="51" t="s">
        <v>57</v>
      </c>
      <c r="F9" s="64">
        <v>1</v>
      </c>
      <c r="G9" s="52" t="s">
        <v>334</v>
      </c>
      <c r="H9" s="51" t="s">
        <v>335</v>
      </c>
      <c r="I9" s="52">
        <v>3</v>
      </c>
      <c r="J9" s="52">
        <v>4</v>
      </c>
      <c r="K9" s="51" t="s">
        <v>336</v>
      </c>
      <c r="L9" s="64">
        <v>2020051290025</v>
      </c>
      <c r="M9" s="52">
        <v>1</v>
      </c>
      <c r="N9" s="73">
        <v>11111</v>
      </c>
      <c r="O9" s="74" t="s">
        <v>337</v>
      </c>
      <c r="P9" s="52" t="s">
        <v>50</v>
      </c>
      <c r="Q9" s="52">
        <v>4</v>
      </c>
      <c r="R9" s="60" t="s">
        <v>51</v>
      </c>
      <c r="S9" s="53">
        <v>1</v>
      </c>
      <c r="T9" s="52" t="s">
        <v>332</v>
      </c>
      <c r="U9" s="74" t="s">
        <v>338</v>
      </c>
      <c r="V9" s="73" t="s">
        <v>50</v>
      </c>
      <c r="W9" s="62">
        <v>120</v>
      </c>
      <c r="X9" s="52" t="s">
        <v>190</v>
      </c>
      <c r="Y9" s="62">
        <v>30</v>
      </c>
      <c r="Z9" s="24">
        <v>3</v>
      </c>
      <c r="AA9" s="63">
        <v>30</v>
      </c>
      <c r="AB9" s="63">
        <v>30</v>
      </c>
      <c r="AC9" s="63">
        <v>30</v>
      </c>
      <c r="AD9" s="55">
        <v>0</v>
      </c>
      <c r="AE9" s="55">
        <v>0</v>
      </c>
      <c r="AF9" s="58">
        <v>81134404</v>
      </c>
      <c r="AG9" s="57" t="s">
        <v>892</v>
      </c>
      <c r="AH9" s="59" t="s">
        <v>163</v>
      </c>
      <c r="AI9" s="26">
        <f>+'[1]3-Indec'!$J$27</f>
        <v>12783601.199999999</v>
      </c>
      <c r="AJ9" s="170"/>
    </row>
    <row r="10" spans="1:36" ht="57" x14ac:dyDescent="0.25">
      <c r="A10" s="73">
        <v>1</v>
      </c>
      <c r="B10" s="51" t="s">
        <v>44</v>
      </c>
      <c r="C10" s="52">
        <v>11</v>
      </c>
      <c r="D10" s="52" t="s">
        <v>56</v>
      </c>
      <c r="E10" s="51" t="s">
        <v>57</v>
      </c>
      <c r="F10" s="64">
        <v>1</v>
      </c>
      <c r="G10" s="52" t="s">
        <v>334</v>
      </c>
      <c r="H10" s="51" t="s">
        <v>335</v>
      </c>
      <c r="I10" s="52">
        <v>3</v>
      </c>
      <c r="J10" s="52">
        <v>10</v>
      </c>
      <c r="K10" s="51" t="s">
        <v>336</v>
      </c>
      <c r="L10" s="64">
        <v>2020051290025</v>
      </c>
      <c r="M10" s="52">
        <v>2</v>
      </c>
      <c r="N10" s="73">
        <v>11112</v>
      </c>
      <c r="O10" s="74" t="s">
        <v>339</v>
      </c>
      <c r="P10" s="52" t="s">
        <v>50</v>
      </c>
      <c r="Q10" s="52">
        <v>4</v>
      </c>
      <c r="R10" s="60" t="s">
        <v>51</v>
      </c>
      <c r="S10" s="53">
        <v>1</v>
      </c>
      <c r="T10" s="52" t="s">
        <v>332</v>
      </c>
      <c r="U10" s="74" t="s">
        <v>340</v>
      </c>
      <c r="V10" s="73" t="s">
        <v>50</v>
      </c>
      <c r="W10" s="62">
        <v>2000</v>
      </c>
      <c r="X10" s="52" t="s">
        <v>190</v>
      </c>
      <c r="Y10" s="62">
        <v>0</v>
      </c>
      <c r="Z10" s="24">
        <v>0</v>
      </c>
      <c r="AA10" s="63">
        <v>800</v>
      </c>
      <c r="AB10" s="63">
        <v>600</v>
      </c>
      <c r="AC10" s="63">
        <v>600</v>
      </c>
      <c r="AD10" s="55">
        <v>0</v>
      </c>
      <c r="AE10" s="55">
        <v>0</v>
      </c>
      <c r="AF10" s="58">
        <v>470000000</v>
      </c>
      <c r="AG10" s="57" t="s">
        <v>196</v>
      </c>
      <c r="AH10" s="59" t="s">
        <v>155</v>
      </c>
      <c r="AI10" s="26">
        <v>0</v>
      </c>
      <c r="AJ10" s="170"/>
    </row>
    <row r="11" spans="1:36" ht="57" x14ac:dyDescent="0.25">
      <c r="A11" s="73">
        <v>1</v>
      </c>
      <c r="B11" s="51" t="s">
        <v>44</v>
      </c>
      <c r="C11" s="52">
        <v>11</v>
      </c>
      <c r="D11" s="52" t="s">
        <v>56</v>
      </c>
      <c r="E11" s="51" t="s">
        <v>57</v>
      </c>
      <c r="F11" s="64">
        <v>1</v>
      </c>
      <c r="G11" s="52" t="s">
        <v>334</v>
      </c>
      <c r="H11" s="51" t="s">
        <v>335</v>
      </c>
      <c r="I11" s="52">
        <v>3</v>
      </c>
      <c r="J11" s="52">
        <v>10</v>
      </c>
      <c r="K11" s="51" t="s">
        <v>336</v>
      </c>
      <c r="L11" s="64">
        <v>2020051290025</v>
      </c>
      <c r="M11" s="52">
        <v>3</v>
      </c>
      <c r="N11" s="73">
        <v>11113</v>
      </c>
      <c r="O11" s="74" t="s">
        <v>341</v>
      </c>
      <c r="P11" s="52" t="s">
        <v>50</v>
      </c>
      <c r="Q11" s="52">
        <v>4</v>
      </c>
      <c r="R11" s="60" t="s">
        <v>51</v>
      </c>
      <c r="S11" s="53">
        <v>1</v>
      </c>
      <c r="T11" s="52" t="s">
        <v>332</v>
      </c>
      <c r="U11" s="74" t="s">
        <v>342</v>
      </c>
      <c r="V11" s="73" t="s">
        <v>50</v>
      </c>
      <c r="W11" s="62">
        <v>1400</v>
      </c>
      <c r="X11" s="52" t="s">
        <v>190</v>
      </c>
      <c r="Y11" s="62">
        <v>350</v>
      </c>
      <c r="Z11" s="24">
        <v>0</v>
      </c>
      <c r="AA11" s="63">
        <v>350</v>
      </c>
      <c r="AB11" s="63">
        <v>350</v>
      </c>
      <c r="AC11" s="63">
        <v>350</v>
      </c>
      <c r="AD11" s="55">
        <v>0</v>
      </c>
      <c r="AE11" s="55">
        <v>0</v>
      </c>
      <c r="AF11" s="58">
        <v>93624915</v>
      </c>
      <c r="AG11" s="57" t="s">
        <v>221</v>
      </c>
      <c r="AH11" s="59" t="s">
        <v>55</v>
      </c>
      <c r="AI11" s="26">
        <v>0</v>
      </c>
      <c r="AJ11" s="170"/>
    </row>
    <row r="12" spans="1:36" ht="57" x14ac:dyDescent="0.25">
      <c r="A12" s="73">
        <v>1</v>
      </c>
      <c r="B12" s="51" t="s">
        <v>44</v>
      </c>
      <c r="C12" s="52">
        <v>11</v>
      </c>
      <c r="D12" s="52" t="s">
        <v>56</v>
      </c>
      <c r="E12" s="51" t="s">
        <v>57</v>
      </c>
      <c r="F12" s="64">
        <v>1</v>
      </c>
      <c r="G12" s="52" t="s">
        <v>334</v>
      </c>
      <c r="H12" s="51" t="s">
        <v>335</v>
      </c>
      <c r="I12" s="52">
        <v>3</v>
      </c>
      <c r="J12" s="52">
        <v>10</v>
      </c>
      <c r="K12" s="51" t="s">
        <v>336</v>
      </c>
      <c r="L12" s="64">
        <v>2020051290025</v>
      </c>
      <c r="M12" s="52">
        <v>3</v>
      </c>
      <c r="N12" s="73">
        <v>11113</v>
      </c>
      <c r="O12" s="74" t="s">
        <v>341</v>
      </c>
      <c r="P12" s="52" t="s">
        <v>50</v>
      </c>
      <c r="Q12" s="52">
        <v>4</v>
      </c>
      <c r="R12" s="60" t="s">
        <v>51</v>
      </c>
      <c r="S12" s="53">
        <v>1</v>
      </c>
      <c r="T12" s="52" t="s">
        <v>332</v>
      </c>
      <c r="U12" s="74" t="s">
        <v>343</v>
      </c>
      <c r="V12" s="73" t="s">
        <v>50</v>
      </c>
      <c r="W12" s="62">
        <v>300</v>
      </c>
      <c r="X12" s="52" t="s">
        <v>190</v>
      </c>
      <c r="Y12" s="62">
        <v>0</v>
      </c>
      <c r="Z12" s="24">
        <v>5</v>
      </c>
      <c r="AA12" s="63">
        <v>100</v>
      </c>
      <c r="AB12" s="63">
        <v>100</v>
      </c>
      <c r="AC12" s="63">
        <v>100</v>
      </c>
      <c r="AD12" s="55">
        <v>0</v>
      </c>
      <c r="AE12" s="55">
        <v>0</v>
      </c>
      <c r="AF12" s="58">
        <v>69165000</v>
      </c>
      <c r="AG12" s="57" t="s">
        <v>196</v>
      </c>
      <c r="AH12" s="59" t="s">
        <v>155</v>
      </c>
      <c r="AI12" s="26">
        <f>+'[1]3-Indec'!$J$16</f>
        <v>12915440</v>
      </c>
      <c r="AJ12" s="170"/>
    </row>
    <row r="13" spans="1:36" ht="57" x14ac:dyDescent="0.25">
      <c r="A13" s="73">
        <v>1</v>
      </c>
      <c r="B13" s="51" t="s">
        <v>44</v>
      </c>
      <c r="C13" s="52">
        <v>11</v>
      </c>
      <c r="D13" s="52" t="s">
        <v>56</v>
      </c>
      <c r="E13" s="51" t="s">
        <v>57</v>
      </c>
      <c r="F13" s="64">
        <v>2</v>
      </c>
      <c r="G13" s="52" t="s">
        <v>344</v>
      </c>
      <c r="H13" s="51" t="s">
        <v>345</v>
      </c>
      <c r="I13" s="52">
        <v>4</v>
      </c>
      <c r="J13" s="52">
        <v>10</v>
      </c>
      <c r="K13" s="51" t="s">
        <v>346</v>
      </c>
      <c r="L13" s="64">
        <v>2020051290067</v>
      </c>
      <c r="M13" s="52">
        <v>1</v>
      </c>
      <c r="N13" s="73">
        <v>11121</v>
      </c>
      <c r="O13" s="74" t="s">
        <v>347</v>
      </c>
      <c r="P13" s="52" t="s">
        <v>50</v>
      </c>
      <c r="Q13" s="52">
        <v>4</v>
      </c>
      <c r="R13" s="60" t="s">
        <v>51</v>
      </c>
      <c r="S13" s="53">
        <v>1</v>
      </c>
      <c r="T13" s="52" t="s">
        <v>332</v>
      </c>
      <c r="U13" s="74" t="s">
        <v>348</v>
      </c>
      <c r="V13" s="73" t="s">
        <v>50</v>
      </c>
      <c r="W13" s="62">
        <v>15</v>
      </c>
      <c r="X13" s="52" t="s">
        <v>324</v>
      </c>
      <c r="Y13" s="62">
        <v>0</v>
      </c>
      <c r="Z13" s="24">
        <v>0</v>
      </c>
      <c r="AA13" s="62">
        <v>5</v>
      </c>
      <c r="AB13" s="62">
        <v>5</v>
      </c>
      <c r="AC13" s="63">
        <v>5</v>
      </c>
      <c r="AD13" s="55">
        <v>0</v>
      </c>
      <c r="AE13" s="55">
        <v>0</v>
      </c>
      <c r="AF13" s="58">
        <v>104000000</v>
      </c>
      <c r="AG13" s="57" t="s">
        <v>227</v>
      </c>
      <c r="AH13" s="59" t="s">
        <v>55</v>
      </c>
      <c r="AI13" s="26">
        <v>0</v>
      </c>
      <c r="AJ13" s="170"/>
    </row>
    <row r="14" spans="1:36" ht="42.75" x14ac:dyDescent="0.25">
      <c r="A14" s="73">
        <v>1</v>
      </c>
      <c r="B14" s="51" t="s">
        <v>44</v>
      </c>
      <c r="C14" s="52">
        <v>11</v>
      </c>
      <c r="D14" s="52" t="s">
        <v>56</v>
      </c>
      <c r="E14" s="51" t="s">
        <v>57</v>
      </c>
      <c r="F14" s="64">
        <v>2</v>
      </c>
      <c r="G14" s="52" t="s">
        <v>344</v>
      </c>
      <c r="H14" s="51" t="s">
        <v>345</v>
      </c>
      <c r="I14" s="52">
        <v>11</v>
      </c>
      <c r="J14" s="52"/>
      <c r="K14" s="51" t="s">
        <v>346</v>
      </c>
      <c r="L14" s="64">
        <v>2020051290067</v>
      </c>
      <c r="M14" s="52">
        <v>2</v>
      </c>
      <c r="N14" s="73">
        <v>11122</v>
      </c>
      <c r="O14" s="74" t="s">
        <v>349</v>
      </c>
      <c r="P14" s="52" t="s">
        <v>50</v>
      </c>
      <c r="Q14" s="52">
        <v>4</v>
      </c>
      <c r="R14" s="60" t="s">
        <v>51</v>
      </c>
      <c r="S14" s="53">
        <v>1</v>
      </c>
      <c r="T14" s="52" t="s">
        <v>332</v>
      </c>
      <c r="U14" s="74" t="s">
        <v>350</v>
      </c>
      <c r="V14" s="73" t="s">
        <v>210</v>
      </c>
      <c r="W14" s="206">
        <v>1</v>
      </c>
      <c r="X14" s="52" t="s">
        <v>324</v>
      </c>
      <c r="Y14" s="206">
        <v>0.1</v>
      </c>
      <c r="Z14" s="262">
        <v>0</v>
      </c>
      <c r="AA14" s="206">
        <v>0.35</v>
      </c>
      <c r="AB14" s="206">
        <v>0.5</v>
      </c>
      <c r="AC14" s="206">
        <v>0.05</v>
      </c>
      <c r="AD14" s="55">
        <v>0</v>
      </c>
      <c r="AE14" s="55">
        <v>0</v>
      </c>
      <c r="AF14" s="58">
        <v>12870000</v>
      </c>
      <c r="AG14" s="57" t="s">
        <v>303</v>
      </c>
      <c r="AH14" s="59" t="s">
        <v>55</v>
      </c>
      <c r="AI14" s="26">
        <v>0</v>
      </c>
      <c r="AJ14" s="170"/>
    </row>
    <row r="15" spans="1:36" ht="42.75" x14ac:dyDescent="0.25">
      <c r="A15" s="73">
        <v>1</v>
      </c>
      <c r="B15" s="51" t="s">
        <v>44</v>
      </c>
      <c r="C15" s="52">
        <v>11</v>
      </c>
      <c r="D15" s="52" t="s">
        <v>56</v>
      </c>
      <c r="E15" s="51" t="s">
        <v>57</v>
      </c>
      <c r="F15" s="64">
        <v>2</v>
      </c>
      <c r="G15" s="52" t="s">
        <v>344</v>
      </c>
      <c r="H15" s="51" t="s">
        <v>345</v>
      </c>
      <c r="I15" s="52">
        <v>11</v>
      </c>
      <c r="J15" s="52"/>
      <c r="K15" s="51" t="s">
        <v>346</v>
      </c>
      <c r="L15" s="64">
        <v>2020051290067</v>
      </c>
      <c r="M15" s="52">
        <v>2</v>
      </c>
      <c r="N15" s="73">
        <v>11122</v>
      </c>
      <c r="O15" s="74" t="s">
        <v>349</v>
      </c>
      <c r="P15" s="52" t="s">
        <v>50</v>
      </c>
      <c r="Q15" s="52">
        <v>4</v>
      </c>
      <c r="R15" s="60" t="s">
        <v>51</v>
      </c>
      <c r="S15" s="53">
        <v>1</v>
      </c>
      <c r="T15" s="52" t="s">
        <v>332</v>
      </c>
      <c r="U15" s="74" t="s">
        <v>894</v>
      </c>
      <c r="V15" s="73" t="s">
        <v>210</v>
      </c>
      <c r="W15" s="206">
        <v>1</v>
      </c>
      <c r="X15" s="52" t="s">
        <v>324</v>
      </c>
      <c r="Y15" s="206">
        <v>0.3</v>
      </c>
      <c r="Z15" s="262">
        <v>0.28999999999999998</v>
      </c>
      <c r="AA15" s="206">
        <v>0.2</v>
      </c>
      <c r="AB15" s="206">
        <v>0.25</v>
      </c>
      <c r="AC15" s="206">
        <v>0.25</v>
      </c>
      <c r="AD15" s="55">
        <v>0</v>
      </c>
      <c r="AE15" s="55">
        <v>0</v>
      </c>
      <c r="AF15" s="58">
        <v>200000000</v>
      </c>
      <c r="AG15" s="57" t="s">
        <v>231</v>
      </c>
      <c r="AH15" s="59" t="s">
        <v>155</v>
      </c>
      <c r="AI15" s="26">
        <f>+'[1]3-Indec'!$J$17</f>
        <v>57451026</v>
      </c>
      <c r="AJ15" s="170"/>
    </row>
    <row r="16" spans="1:36" ht="42.75" x14ac:dyDescent="0.25">
      <c r="A16" s="73">
        <v>1</v>
      </c>
      <c r="B16" s="51" t="s">
        <v>44</v>
      </c>
      <c r="C16" s="52">
        <v>11</v>
      </c>
      <c r="D16" s="52" t="s">
        <v>56</v>
      </c>
      <c r="E16" s="51" t="s">
        <v>57</v>
      </c>
      <c r="F16" s="64">
        <v>2</v>
      </c>
      <c r="G16" s="52" t="s">
        <v>344</v>
      </c>
      <c r="H16" s="51" t="s">
        <v>345</v>
      </c>
      <c r="I16" s="52">
        <v>11</v>
      </c>
      <c r="J16" s="52"/>
      <c r="K16" s="51" t="s">
        <v>346</v>
      </c>
      <c r="L16" s="64">
        <v>2020051290067</v>
      </c>
      <c r="M16" s="52">
        <v>2</v>
      </c>
      <c r="N16" s="73">
        <v>11122</v>
      </c>
      <c r="O16" s="74" t="s">
        <v>349</v>
      </c>
      <c r="P16" s="52" t="s">
        <v>50</v>
      </c>
      <c r="Q16" s="52">
        <v>4</v>
      </c>
      <c r="R16" s="60" t="s">
        <v>51</v>
      </c>
      <c r="S16" s="53">
        <v>1</v>
      </c>
      <c r="T16" s="52" t="s">
        <v>332</v>
      </c>
      <c r="U16" s="74" t="s">
        <v>895</v>
      </c>
      <c r="V16" s="73" t="s">
        <v>210</v>
      </c>
      <c r="W16" s="206">
        <v>1</v>
      </c>
      <c r="X16" s="52" t="s">
        <v>324</v>
      </c>
      <c r="Y16" s="206">
        <v>0.3</v>
      </c>
      <c r="Z16" s="262">
        <v>0</v>
      </c>
      <c r="AA16" s="206">
        <v>0.2</v>
      </c>
      <c r="AB16" s="206">
        <v>0.25</v>
      </c>
      <c r="AC16" s="206">
        <v>0.25</v>
      </c>
      <c r="AD16" s="55">
        <v>0</v>
      </c>
      <c r="AE16" s="55">
        <v>0</v>
      </c>
      <c r="AF16" s="58">
        <v>122600000</v>
      </c>
      <c r="AG16" s="57" t="s">
        <v>231</v>
      </c>
      <c r="AH16" s="59" t="s">
        <v>155</v>
      </c>
      <c r="AI16" s="26">
        <v>0</v>
      </c>
      <c r="AJ16" s="170"/>
    </row>
    <row r="17" spans="1:36" ht="114" x14ac:dyDescent="0.25">
      <c r="A17" s="73">
        <v>1</v>
      </c>
      <c r="B17" s="51" t="s">
        <v>44</v>
      </c>
      <c r="C17" s="52">
        <v>11</v>
      </c>
      <c r="D17" s="52" t="s">
        <v>56</v>
      </c>
      <c r="E17" s="51" t="s">
        <v>57</v>
      </c>
      <c r="F17" s="64">
        <v>3</v>
      </c>
      <c r="G17" s="52" t="s">
        <v>351</v>
      </c>
      <c r="H17" s="51" t="s">
        <v>352</v>
      </c>
      <c r="I17" s="52">
        <v>3</v>
      </c>
      <c r="J17" s="52">
        <v>10</v>
      </c>
      <c r="K17" s="51" t="s">
        <v>353</v>
      </c>
      <c r="L17" s="64">
        <v>2020051290026</v>
      </c>
      <c r="M17" s="52">
        <v>1</v>
      </c>
      <c r="N17" s="73">
        <v>11131</v>
      </c>
      <c r="O17" s="74" t="s">
        <v>354</v>
      </c>
      <c r="P17" s="52" t="s">
        <v>50</v>
      </c>
      <c r="Q17" s="52">
        <v>4</v>
      </c>
      <c r="R17" s="60" t="s">
        <v>51</v>
      </c>
      <c r="S17" s="53">
        <v>1</v>
      </c>
      <c r="T17" s="52" t="s">
        <v>332</v>
      </c>
      <c r="U17" s="74" t="s">
        <v>355</v>
      </c>
      <c r="V17" s="73" t="s">
        <v>50</v>
      </c>
      <c r="W17" s="62">
        <v>1000</v>
      </c>
      <c r="X17" s="52" t="s">
        <v>324</v>
      </c>
      <c r="Y17" s="62">
        <v>100</v>
      </c>
      <c r="Z17" s="24">
        <v>18</v>
      </c>
      <c r="AA17" s="63">
        <v>350</v>
      </c>
      <c r="AB17" s="63">
        <v>350</v>
      </c>
      <c r="AC17" s="63">
        <v>200</v>
      </c>
      <c r="AD17" s="55">
        <v>0</v>
      </c>
      <c r="AE17" s="55">
        <v>0</v>
      </c>
      <c r="AF17" s="58">
        <v>25087500</v>
      </c>
      <c r="AG17" s="57" t="s">
        <v>291</v>
      </c>
      <c r="AH17" s="59" t="s">
        <v>55</v>
      </c>
      <c r="AI17" s="26">
        <v>0</v>
      </c>
      <c r="AJ17" s="170" t="s">
        <v>1006</v>
      </c>
    </row>
    <row r="18" spans="1:36" ht="57" x14ac:dyDescent="0.25">
      <c r="A18" s="73">
        <v>1</v>
      </c>
      <c r="B18" s="51" t="s">
        <v>44</v>
      </c>
      <c r="C18" s="52">
        <v>11</v>
      </c>
      <c r="D18" s="52" t="s">
        <v>56</v>
      </c>
      <c r="E18" s="51" t="s">
        <v>57</v>
      </c>
      <c r="F18" s="64">
        <v>3</v>
      </c>
      <c r="G18" s="52" t="s">
        <v>351</v>
      </c>
      <c r="H18" s="51" t="s">
        <v>352</v>
      </c>
      <c r="I18" s="52">
        <v>3</v>
      </c>
      <c r="J18" s="52">
        <v>10</v>
      </c>
      <c r="K18" s="51" t="s">
        <v>353</v>
      </c>
      <c r="L18" s="64">
        <v>2020051290026</v>
      </c>
      <c r="M18" s="52">
        <v>2</v>
      </c>
      <c r="N18" s="73">
        <v>11132</v>
      </c>
      <c r="O18" s="74" t="s">
        <v>356</v>
      </c>
      <c r="P18" s="52" t="s">
        <v>50</v>
      </c>
      <c r="Q18" s="52">
        <v>4</v>
      </c>
      <c r="R18" s="60" t="s">
        <v>51</v>
      </c>
      <c r="S18" s="53">
        <v>1</v>
      </c>
      <c r="T18" s="52" t="s">
        <v>332</v>
      </c>
      <c r="U18" s="74" t="s">
        <v>357</v>
      </c>
      <c r="V18" s="73" t="s">
        <v>50</v>
      </c>
      <c r="W18" s="62">
        <v>3</v>
      </c>
      <c r="X18" s="52" t="s">
        <v>211</v>
      </c>
      <c r="Y18" s="62">
        <v>0</v>
      </c>
      <c r="Z18" s="24">
        <v>0</v>
      </c>
      <c r="AA18" s="63">
        <v>1</v>
      </c>
      <c r="AB18" s="63">
        <v>1</v>
      </c>
      <c r="AC18" s="63">
        <v>1</v>
      </c>
      <c r="AD18" s="55">
        <v>0</v>
      </c>
      <c r="AE18" s="55">
        <v>0</v>
      </c>
      <c r="AF18" s="58">
        <v>162294000</v>
      </c>
      <c r="AG18" s="57" t="s">
        <v>225</v>
      </c>
      <c r="AH18" s="59" t="s">
        <v>155</v>
      </c>
      <c r="AI18" s="26">
        <v>0</v>
      </c>
      <c r="AJ18" s="170"/>
    </row>
    <row r="19" spans="1:36" ht="114" x14ac:dyDescent="0.25">
      <c r="A19" s="73">
        <v>1</v>
      </c>
      <c r="B19" s="51" t="s">
        <v>44</v>
      </c>
      <c r="C19" s="52">
        <v>11</v>
      </c>
      <c r="D19" s="52" t="s">
        <v>56</v>
      </c>
      <c r="E19" s="51" t="s">
        <v>57</v>
      </c>
      <c r="F19" s="64">
        <v>3</v>
      </c>
      <c r="G19" s="52" t="s">
        <v>351</v>
      </c>
      <c r="H19" s="51" t="s">
        <v>352</v>
      </c>
      <c r="I19" s="52">
        <v>3</v>
      </c>
      <c r="J19" s="52">
        <v>10</v>
      </c>
      <c r="K19" s="51" t="s">
        <v>353</v>
      </c>
      <c r="L19" s="64">
        <v>2020051290026</v>
      </c>
      <c r="M19" s="52">
        <v>3</v>
      </c>
      <c r="N19" s="73">
        <v>11133</v>
      </c>
      <c r="O19" s="74" t="s">
        <v>358</v>
      </c>
      <c r="P19" s="52" t="s">
        <v>50</v>
      </c>
      <c r="Q19" s="52">
        <v>60</v>
      </c>
      <c r="R19" s="60" t="s">
        <v>51</v>
      </c>
      <c r="S19" s="53">
        <v>25</v>
      </c>
      <c r="T19" s="52" t="s">
        <v>332</v>
      </c>
      <c r="U19" s="74" t="s">
        <v>359</v>
      </c>
      <c r="V19" s="73" t="s">
        <v>50</v>
      </c>
      <c r="W19" s="62">
        <v>4000</v>
      </c>
      <c r="X19" s="52" t="s">
        <v>324</v>
      </c>
      <c r="Y19" s="62">
        <v>750</v>
      </c>
      <c r="Z19" s="24">
        <v>110</v>
      </c>
      <c r="AA19" s="63">
        <v>1000</v>
      </c>
      <c r="AB19" s="63">
        <v>1250</v>
      </c>
      <c r="AC19" s="63">
        <v>1000</v>
      </c>
      <c r="AD19" s="55">
        <v>0</v>
      </c>
      <c r="AE19" s="55">
        <v>0</v>
      </c>
      <c r="AF19" s="58">
        <v>17683500</v>
      </c>
      <c r="AG19" s="57" t="s">
        <v>224</v>
      </c>
      <c r="AH19" s="59" t="s">
        <v>55</v>
      </c>
      <c r="AI19" s="26">
        <v>0</v>
      </c>
      <c r="AJ19" s="170" t="s">
        <v>1006</v>
      </c>
    </row>
    <row r="20" spans="1:36" ht="114" x14ac:dyDescent="0.25">
      <c r="A20" s="73">
        <v>1</v>
      </c>
      <c r="B20" s="51" t="s">
        <v>44</v>
      </c>
      <c r="C20" s="52">
        <v>11</v>
      </c>
      <c r="D20" s="52" t="s">
        <v>56</v>
      </c>
      <c r="E20" s="51" t="s">
        <v>57</v>
      </c>
      <c r="F20" s="64">
        <v>3</v>
      </c>
      <c r="G20" s="52" t="s">
        <v>351</v>
      </c>
      <c r="H20" s="51" t="s">
        <v>352</v>
      </c>
      <c r="I20" s="52">
        <v>3</v>
      </c>
      <c r="J20" s="52">
        <v>10</v>
      </c>
      <c r="K20" s="51" t="s">
        <v>353</v>
      </c>
      <c r="L20" s="64">
        <v>2020051290026</v>
      </c>
      <c r="M20" s="52">
        <v>3</v>
      </c>
      <c r="N20" s="73">
        <v>11133</v>
      </c>
      <c r="O20" s="74" t="s">
        <v>358</v>
      </c>
      <c r="P20" s="52" t="s">
        <v>50</v>
      </c>
      <c r="Q20" s="52">
        <v>60</v>
      </c>
      <c r="R20" s="60" t="s">
        <v>51</v>
      </c>
      <c r="S20" s="53">
        <v>25</v>
      </c>
      <c r="T20" s="52" t="s">
        <v>332</v>
      </c>
      <c r="U20" s="74" t="s">
        <v>360</v>
      </c>
      <c r="V20" s="73" t="s">
        <v>50</v>
      </c>
      <c r="W20" s="62">
        <v>2500</v>
      </c>
      <c r="X20" s="52" t="s">
        <v>324</v>
      </c>
      <c r="Y20" s="62">
        <v>500</v>
      </c>
      <c r="Z20" s="24">
        <v>850</v>
      </c>
      <c r="AA20" s="63">
        <v>1000</v>
      </c>
      <c r="AB20" s="63">
        <v>700</v>
      </c>
      <c r="AC20" s="63">
        <v>300</v>
      </c>
      <c r="AD20" s="55">
        <v>0</v>
      </c>
      <c r="AE20" s="55">
        <v>0</v>
      </c>
      <c r="AF20" s="58">
        <v>17683500</v>
      </c>
      <c r="AG20" s="57" t="s">
        <v>224</v>
      </c>
      <c r="AH20" s="59" t="s">
        <v>55</v>
      </c>
      <c r="AI20" s="26">
        <v>0</v>
      </c>
      <c r="AJ20" s="170" t="s">
        <v>1006</v>
      </c>
    </row>
    <row r="21" spans="1:36" ht="57" x14ac:dyDescent="0.25">
      <c r="A21" s="73">
        <v>1</v>
      </c>
      <c r="B21" s="51" t="s">
        <v>44</v>
      </c>
      <c r="C21" s="52">
        <v>11</v>
      </c>
      <c r="D21" s="52" t="s">
        <v>56</v>
      </c>
      <c r="E21" s="51" t="s">
        <v>57</v>
      </c>
      <c r="F21" s="64">
        <v>3</v>
      </c>
      <c r="G21" s="52" t="s">
        <v>351</v>
      </c>
      <c r="H21" s="51" t="s">
        <v>352</v>
      </c>
      <c r="I21" s="52">
        <v>3</v>
      </c>
      <c r="J21" s="52">
        <v>10</v>
      </c>
      <c r="K21" s="51" t="s">
        <v>353</v>
      </c>
      <c r="L21" s="64">
        <v>2020051290026</v>
      </c>
      <c r="M21" s="52">
        <v>4</v>
      </c>
      <c r="N21" s="73">
        <v>11134</v>
      </c>
      <c r="O21" s="74" t="s">
        <v>361</v>
      </c>
      <c r="P21" s="52" t="s">
        <v>50</v>
      </c>
      <c r="Q21" s="52">
        <v>4</v>
      </c>
      <c r="R21" s="60" t="s">
        <v>51</v>
      </c>
      <c r="S21" s="53">
        <v>1</v>
      </c>
      <c r="T21" s="52" t="s">
        <v>332</v>
      </c>
      <c r="U21" s="74" t="s">
        <v>362</v>
      </c>
      <c r="V21" s="73" t="s">
        <v>50</v>
      </c>
      <c r="W21" s="62">
        <v>10</v>
      </c>
      <c r="X21" s="52" t="s">
        <v>324</v>
      </c>
      <c r="Y21" s="62">
        <v>0</v>
      </c>
      <c r="Z21" s="24">
        <v>0</v>
      </c>
      <c r="AA21" s="63">
        <v>5</v>
      </c>
      <c r="AB21" s="63">
        <v>3</v>
      </c>
      <c r="AC21" s="63">
        <v>2</v>
      </c>
      <c r="AD21" s="55">
        <v>0</v>
      </c>
      <c r="AE21" s="55">
        <v>0</v>
      </c>
      <c r="AF21" s="58">
        <v>378686000</v>
      </c>
      <c r="AG21" s="57" t="s">
        <v>225</v>
      </c>
      <c r="AH21" s="59" t="s">
        <v>155</v>
      </c>
      <c r="AI21" s="26">
        <f>+'[1]3-Indec'!$J$15</f>
        <v>156983400</v>
      </c>
      <c r="AJ21" s="170"/>
    </row>
    <row r="22" spans="1:36" ht="57" x14ac:dyDescent="0.25">
      <c r="A22" s="73">
        <v>1</v>
      </c>
      <c r="B22" s="51" t="s">
        <v>44</v>
      </c>
      <c r="C22" s="52">
        <v>11</v>
      </c>
      <c r="D22" s="52" t="s">
        <v>56</v>
      </c>
      <c r="E22" s="51" t="s">
        <v>57</v>
      </c>
      <c r="F22" s="64">
        <v>3</v>
      </c>
      <c r="G22" s="52" t="s">
        <v>351</v>
      </c>
      <c r="H22" s="51" t="s">
        <v>352</v>
      </c>
      <c r="I22" s="52">
        <v>3</v>
      </c>
      <c r="J22" s="52">
        <v>10</v>
      </c>
      <c r="K22" s="51" t="s">
        <v>353</v>
      </c>
      <c r="L22" s="64">
        <v>2020051290026</v>
      </c>
      <c r="M22" s="52">
        <v>5</v>
      </c>
      <c r="N22" s="73">
        <v>11135</v>
      </c>
      <c r="O22" s="74" t="s">
        <v>363</v>
      </c>
      <c r="P22" s="52" t="s">
        <v>50</v>
      </c>
      <c r="Q22" s="52">
        <v>4</v>
      </c>
      <c r="R22" s="60" t="s">
        <v>51</v>
      </c>
      <c r="S22" s="53">
        <v>1</v>
      </c>
      <c r="T22" s="52" t="s">
        <v>332</v>
      </c>
      <c r="U22" s="74" t="s">
        <v>364</v>
      </c>
      <c r="V22" s="73" t="s">
        <v>50</v>
      </c>
      <c r="W22" s="62">
        <v>800</v>
      </c>
      <c r="X22" s="52" t="s">
        <v>324</v>
      </c>
      <c r="Y22" s="62">
        <v>150</v>
      </c>
      <c r="Z22" s="24">
        <v>0</v>
      </c>
      <c r="AA22" s="63">
        <v>400</v>
      </c>
      <c r="AB22" s="63">
        <v>600</v>
      </c>
      <c r="AC22" s="63">
        <v>800</v>
      </c>
      <c r="AD22" s="55">
        <v>0</v>
      </c>
      <c r="AE22" s="55">
        <v>0</v>
      </c>
      <c r="AF22" s="58">
        <v>12783601</v>
      </c>
      <c r="AG22" s="57" t="s">
        <v>893</v>
      </c>
      <c r="AH22" s="59" t="s">
        <v>163</v>
      </c>
      <c r="AI22" s="26">
        <f>+'[1]3-Indec'!$J$28</f>
        <v>51134404.799999997</v>
      </c>
      <c r="AJ22" s="170"/>
    </row>
    <row r="23" spans="1:36" ht="57" x14ac:dyDescent="0.25">
      <c r="A23" s="73">
        <v>1</v>
      </c>
      <c r="B23" s="51" t="s">
        <v>44</v>
      </c>
      <c r="C23" s="52">
        <v>11</v>
      </c>
      <c r="D23" s="52" t="s">
        <v>56</v>
      </c>
      <c r="E23" s="51" t="s">
        <v>57</v>
      </c>
      <c r="F23" s="64">
        <v>3</v>
      </c>
      <c r="G23" s="52" t="s">
        <v>351</v>
      </c>
      <c r="H23" s="51" t="s">
        <v>352</v>
      </c>
      <c r="I23" s="52">
        <v>3</v>
      </c>
      <c r="J23" s="52">
        <v>4</v>
      </c>
      <c r="K23" s="51" t="s">
        <v>353</v>
      </c>
      <c r="L23" s="64">
        <v>2020051290026</v>
      </c>
      <c r="M23" s="52">
        <v>6</v>
      </c>
      <c r="N23" s="73">
        <v>11136</v>
      </c>
      <c r="O23" s="74" t="s">
        <v>365</v>
      </c>
      <c r="P23" s="52" t="s">
        <v>50</v>
      </c>
      <c r="Q23" s="52">
        <v>4</v>
      </c>
      <c r="R23" s="60" t="s">
        <v>51</v>
      </c>
      <c r="S23" s="53">
        <v>1</v>
      </c>
      <c r="T23" s="52" t="s">
        <v>332</v>
      </c>
      <c r="U23" s="74" t="s">
        <v>366</v>
      </c>
      <c r="V23" s="73" t="s">
        <v>50</v>
      </c>
      <c r="W23" s="62">
        <v>200</v>
      </c>
      <c r="X23" s="52" t="s">
        <v>324</v>
      </c>
      <c r="Y23" s="62">
        <v>0</v>
      </c>
      <c r="Z23" s="24">
        <v>0</v>
      </c>
      <c r="AA23" s="62">
        <v>0</v>
      </c>
      <c r="AB23" s="63">
        <v>200</v>
      </c>
      <c r="AC23" s="63">
        <v>0</v>
      </c>
      <c r="AD23" s="55">
        <v>0</v>
      </c>
      <c r="AE23" s="55">
        <v>0</v>
      </c>
      <c r="AF23" s="58">
        <v>25087500</v>
      </c>
      <c r="AG23" s="57" t="s">
        <v>291</v>
      </c>
      <c r="AH23" s="59" t="s">
        <v>55</v>
      </c>
      <c r="AI23" s="26">
        <v>0</v>
      </c>
      <c r="AJ23" s="170"/>
    </row>
    <row r="24" spans="1:36" ht="57" x14ac:dyDescent="0.25">
      <c r="A24" s="73">
        <v>1</v>
      </c>
      <c r="B24" s="51" t="s">
        <v>44</v>
      </c>
      <c r="C24" s="52">
        <v>11</v>
      </c>
      <c r="D24" s="52" t="s">
        <v>56</v>
      </c>
      <c r="E24" s="51" t="s">
        <v>57</v>
      </c>
      <c r="F24" s="64">
        <v>3</v>
      </c>
      <c r="G24" s="52" t="s">
        <v>351</v>
      </c>
      <c r="H24" s="51" t="s">
        <v>352</v>
      </c>
      <c r="I24" s="52">
        <v>3</v>
      </c>
      <c r="J24" s="52">
        <v>4</v>
      </c>
      <c r="K24" s="51" t="s">
        <v>353</v>
      </c>
      <c r="L24" s="64">
        <v>2020051290026</v>
      </c>
      <c r="M24" s="52">
        <v>6</v>
      </c>
      <c r="N24" s="73">
        <v>11136</v>
      </c>
      <c r="O24" s="74" t="s">
        <v>365</v>
      </c>
      <c r="P24" s="52" t="s">
        <v>50</v>
      </c>
      <c r="Q24" s="52">
        <v>4</v>
      </c>
      <c r="R24" s="60" t="s">
        <v>51</v>
      </c>
      <c r="S24" s="53">
        <v>1</v>
      </c>
      <c r="T24" s="52" t="s">
        <v>332</v>
      </c>
      <c r="U24" s="76" t="s">
        <v>367</v>
      </c>
      <c r="V24" s="73" t="s">
        <v>50</v>
      </c>
      <c r="W24" s="62">
        <v>200</v>
      </c>
      <c r="X24" s="52" t="s">
        <v>324</v>
      </c>
      <c r="Y24" s="62">
        <v>0</v>
      </c>
      <c r="Z24" s="24">
        <v>0</v>
      </c>
      <c r="AA24" s="62">
        <v>0</v>
      </c>
      <c r="AB24" s="63">
        <v>200</v>
      </c>
      <c r="AC24" s="63">
        <v>0</v>
      </c>
      <c r="AD24" s="55">
        <v>0</v>
      </c>
      <c r="AE24" s="55">
        <v>0</v>
      </c>
      <c r="AF24" s="58">
        <v>25087500</v>
      </c>
      <c r="AG24" s="57" t="s">
        <v>291</v>
      </c>
      <c r="AH24" s="59" t="s">
        <v>55</v>
      </c>
      <c r="AI24" s="26">
        <v>0</v>
      </c>
      <c r="AJ24" s="170"/>
    </row>
    <row r="25" spans="1:36" ht="57" x14ac:dyDescent="0.25">
      <c r="A25" s="73">
        <v>1</v>
      </c>
      <c r="B25" s="51" t="s">
        <v>44</v>
      </c>
      <c r="C25" s="52">
        <v>11</v>
      </c>
      <c r="D25" s="52" t="s">
        <v>56</v>
      </c>
      <c r="E25" s="51" t="s">
        <v>57</v>
      </c>
      <c r="F25" s="64">
        <v>3</v>
      </c>
      <c r="G25" s="52" t="s">
        <v>351</v>
      </c>
      <c r="H25" s="51" t="s">
        <v>352</v>
      </c>
      <c r="I25" s="52">
        <v>3</v>
      </c>
      <c r="J25" s="52"/>
      <c r="K25" s="51" t="s">
        <v>353</v>
      </c>
      <c r="L25" s="64">
        <v>2020051290026</v>
      </c>
      <c r="M25" s="52">
        <v>7</v>
      </c>
      <c r="N25" s="73">
        <v>11137</v>
      </c>
      <c r="O25" s="74" t="s">
        <v>368</v>
      </c>
      <c r="P25" s="52" t="s">
        <v>50</v>
      </c>
      <c r="Q25" s="52">
        <v>3</v>
      </c>
      <c r="R25" s="60" t="s">
        <v>51</v>
      </c>
      <c r="S25" s="53">
        <v>1</v>
      </c>
      <c r="T25" s="52" t="s">
        <v>332</v>
      </c>
      <c r="U25" s="74" t="s">
        <v>369</v>
      </c>
      <c r="V25" s="73" t="s">
        <v>50</v>
      </c>
      <c r="W25" s="62">
        <v>100</v>
      </c>
      <c r="X25" s="52" t="s">
        <v>324</v>
      </c>
      <c r="Y25" s="62">
        <v>0</v>
      </c>
      <c r="Z25" s="24">
        <v>0</v>
      </c>
      <c r="AA25" s="62">
        <v>0</v>
      </c>
      <c r="AB25" s="63">
        <v>100</v>
      </c>
      <c r="AC25" s="63">
        <v>0</v>
      </c>
      <c r="AD25" s="55">
        <v>0</v>
      </c>
      <c r="AE25" s="55">
        <v>0</v>
      </c>
      <c r="AF25" s="58">
        <v>25087500</v>
      </c>
      <c r="AG25" s="57" t="s">
        <v>291</v>
      </c>
      <c r="AH25" s="59" t="s">
        <v>55</v>
      </c>
      <c r="AI25" s="26">
        <v>0</v>
      </c>
      <c r="AJ25" s="170"/>
    </row>
    <row r="26" spans="1:36" ht="57" x14ac:dyDescent="0.25">
      <c r="A26" s="73">
        <v>1</v>
      </c>
      <c r="B26" s="51" t="s">
        <v>44</v>
      </c>
      <c r="C26" s="52">
        <v>11</v>
      </c>
      <c r="D26" s="52" t="s">
        <v>56</v>
      </c>
      <c r="E26" s="51" t="s">
        <v>57</v>
      </c>
      <c r="F26" s="64">
        <v>3</v>
      </c>
      <c r="G26" s="52" t="s">
        <v>351</v>
      </c>
      <c r="H26" s="51" t="s">
        <v>352</v>
      </c>
      <c r="I26" s="52">
        <v>11</v>
      </c>
      <c r="J26" s="52"/>
      <c r="K26" s="51" t="s">
        <v>353</v>
      </c>
      <c r="L26" s="64">
        <v>2020051290026</v>
      </c>
      <c r="M26" s="52">
        <v>8</v>
      </c>
      <c r="N26" s="73">
        <v>11138</v>
      </c>
      <c r="O26" s="74" t="s">
        <v>370</v>
      </c>
      <c r="P26" s="52" t="s">
        <v>210</v>
      </c>
      <c r="Q26" s="54">
        <v>0.5</v>
      </c>
      <c r="R26" s="60" t="s">
        <v>238</v>
      </c>
      <c r="S26" s="61">
        <v>0.5</v>
      </c>
      <c r="T26" s="52" t="s">
        <v>332</v>
      </c>
      <c r="U26" s="74" t="s">
        <v>371</v>
      </c>
      <c r="V26" s="73" t="s">
        <v>210</v>
      </c>
      <c r="W26" s="206">
        <v>1</v>
      </c>
      <c r="X26" s="52" t="s">
        <v>324</v>
      </c>
      <c r="Y26" s="77">
        <v>0</v>
      </c>
      <c r="Z26" s="263">
        <v>0</v>
      </c>
      <c r="AA26" s="77">
        <v>0.1</v>
      </c>
      <c r="AB26" s="77">
        <v>0.4</v>
      </c>
      <c r="AC26" s="77">
        <v>0.5</v>
      </c>
      <c r="AD26" s="55">
        <v>0</v>
      </c>
      <c r="AE26" s="55">
        <v>0</v>
      </c>
      <c r="AF26" s="58">
        <v>17606000</v>
      </c>
      <c r="AG26" s="57" t="s">
        <v>208</v>
      </c>
      <c r="AH26" s="59" t="s">
        <v>55</v>
      </c>
      <c r="AI26" s="26">
        <v>0</v>
      </c>
      <c r="AJ26" s="170"/>
    </row>
  </sheetData>
  <mergeCells count="17">
    <mergeCell ref="A7:T7"/>
    <mergeCell ref="U7:AF7"/>
    <mergeCell ref="AH7:AJ7"/>
    <mergeCell ref="A5:B5"/>
    <mergeCell ref="C5:AJ5"/>
    <mergeCell ref="A6:B6"/>
    <mergeCell ref="C6:G6"/>
    <mergeCell ref="H6:J6"/>
    <mergeCell ref="K6:N6"/>
    <mergeCell ref="P6:T6"/>
    <mergeCell ref="W6:Y6"/>
    <mergeCell ref="Z6:AJ6"/>
    <mergeCell ref="A1:AH4"/>
    <mergeCell ref="AI1:AJ1"/>
    <mergeCell ref="AI2:AJ2"/>
    <mergeCell ref="AI3:AJ3"/>
    <mergeCell ref="AI4:AJ4"/>
  </mergeCells>
  <pageMargins left="0.7" right="0.7" top="0.75" bottom="0.75" header="0.3" footer="0.3"/>
  <ignoredErrors>
    <ignoredError sqref="AI9 AI12 AI15 AI21:AI2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3"/>
  <sheetViews>
    <sheetView showGridLines="0" topLeftCell="V1" workbookViewId="0">
      <selection activeCell="V8" sqref="A8:XFD8"/>
    </sheetView>
  </sheetViews>
  <sheetFormatPr baseColWidth="10" defaultColWidth="14.42578125" defaultRowHeight="14.25" outlineLevelCol="1" x14ac:dyDescent="0.3"/>
  <cols>
    <col min="1" max="1" width="2" style="78" bestFit="1" customWidth="1"/>
    <col min="2" max="2" width="34.42578125" style="78" bestFit="1" customWidth="1"/>
    <col min="3" max="3" width="2" style="78" hidden="1" customWidth="1" outlineLevel="1"/>
    <col min="4" max="4" width="5.28515625" style="78" hidden="1" customWidth="1" outlineLevel="1"/>
    <col min="5" max="5" width="33.5703125" style="78" bestFit="1" customWidth="1" collapsed="1"/>
    <col min="6" max="6" width="2" style="78" hidden="1" customWidth="1" outlineLevel="1"/>
    <col min="7" max="7" width="5.28515625" style="78" hidden="1" customWidth="1" outlineLevel="1"/>
    <col min="8" max="8" width="28.140625" style="78" bestFit="1" customWidth="1" collapsed="1"/>
    <col min="9" max="9" width="5" style="78" hidden="1" customWidth="1" outlineLevel="1"/>
    <col min="10" max="10" width="4.42578125" style="78" hidden="1" customWidth="1" outlineLevel="1"/>
    <col min="11" max="11" width="30.7109375" style="78" customWidth="1" collapsed="1"/>
    <col min="12" max="12" width="14.5703125" style="78" bestFit="1" customWidth="1"/>
    <col min="13" max="13" width="2" style="78" hidden="1" customWidth="1" outlineLevel="1"/>
    <col min="14" max="14" width="5.28515625" style="78" hidden="1" customWidth="1" outlineLevel="1"/>
    <col min="15" max="15" width="36.28515625" style="78" customWidth="1" collapsed="1"/>
    <col min="16" max="16" width="14.5703125" style="78" bestFit="1" customWidth="1"/>
    <col min="17" max="17" width="9.85546875" style="207" bestFit="1" customWidth="1"/>
    <col min="18" max="18" width="18.7109375" style="78" bestFit="1" customWidth="1"/>
    <col min="19" max="19" width="6.7109375" style="78" bestFit="1" customWidth="1"/>
    <col min="20" max="20" width="26.85546875" style="78" bestFit="1" customWidth="1"/>
    <col min="21" max="21" width="30.5703125" style="78" customWidth="1"/>
    <col min="22" max="22" width="10.7109375" style="207" bestFit="1" customWidth="1"/>
    <col min="23" max="23" width="9.85546875" style="207" bestFit="1" customWidth="1"/>
    <col min="24" max="24" width="14" style="207" bestFit="1" customWidth="1"/>
    <col min="25" max="29" width="8.7109375" style="207" customWidth="1"/>
    <col min="30" max="31" width="10.28515625" style="78" hidden="1" customWidth="1" outlineLevel="1"/>
    <col min="32" max="32" width="19.7109375" style="78" bestFit="1" customWidth="1" collapsed="1"/>
    <col min="33" max="33" width="20.5703125" style="78" customWidth="1"/>
    <col min="34" max="34" width="15.5703125" style="78" bestFit="1" customWidth="1"/>
    <col min="35" max="35" width="12.5703125" style="78" bestFit="1" customWidth="1"/>
    <col min="36" max="36" width="14.85546875" style="78" bestFit="1" customWidth="1"/>
  </cols>
  <sheetData>
    <row r="1" spans="1:36" ht="14.25" customHeight="1" x14ac:dyDescent="0.25">
      <c r="A1" s="639" t="s">
        <v>0</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1"/>
      <c r="AI1" s="509" t="s">
        <v>1</v>
      </c>
      <c r="AJ1" s="510"/>
    </row>
    <row r="2" spans="1:36" x14ac:dyDescent="0.25">
      <c r="A2" s="639"/>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1"/>
      <c r="AI2" s="509" t="s">
        <v>2</v>
      </c>
      <c r="AJ2" s="510"/>
    </row>
    <row r="3" spans="1:36" x14ac:dyDescent="0.25">
      <c r="A3" s="639"/>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1"/>
      <c r="AI3" s="509" t="s">
        <v>3</v>
      </c>
      <c r="AJ3" s="510"/>
    </row>
    <row r="4" spans="1:36" x14ac:dyDescent="0.25">
      <c r="A4" s="642"/>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4"/>
      <c r="AI4" s="509" t="s">
        <v>4</v>
      </c>
      <c r="AJ4" s="510"/>
    </row>
    <row r="5" spans="1:36" x14ac:dyDescent="0.25">
      <c r="A5" s="517" t="s">
        <v>5</v>
      </c>
      <c r="B5" s="518"/>
      <c r="C5" s="519" t="s">
        <v>6</v>
      </c>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0"/>
    </row>
    <row r="6" spans="1:36" ht="33.75" customHeight="1" x14ac:dyDescent="0.25">
      <c r="A6" s="520" t="s">
        <v>7</v>
      </c>
      <c r="B6" s="510"/>
      <c r="C6" s="509">
        <v>2024</v>
      </c>
      <c r="D6" s="512"/>
      <c r="E6" s="512"/>
      <c r="F6" s="512"/>
      <c r="G6" s="510"/>
      <c r="H6" s="509" t="s">
        <v>8</v>
      </c>
      <c r="I6" s="512"/>
      <c r="J6" s="510"/>
      <c r="K6" s="509" t="s">
        <v>372</v>
      </c>
      <c r="L6" s="512"/>
      <c r="M6" s="512"/>
      <c r="N6" s="510"/>
      <c r="O6" s="80" t="s">
        <v>10</v>
      </c>
      <c r="P6" s="509" t="s">
        <v>931</v>
      </c>
      <c r="Q6" s="512"/>
      <c r="R6" s="512"/>
      <c r="S6" s="512"/>
      <c r="T6" s="510"/>
      <c r="U6" s="80" t="s">
        <v>11</v>
      </c>
      <c r="V6" s="211">
        <v>45412</v>
      </c>
      <c r="W6" s="509" t="s">
        <v>1005</v>
      </c>
      <c r="X6" s="510"/>
      <c r="Y6" s="646"/>
      <c r="Z6" s="647"/>
      <c r="AA6" s="647"/>
      <c r="AB6" s="647"/>
      <c r="AC6" s="647"/>
      <c r="AD6" s="647"/>
      <c r="AE6" s="647"/>
      <c r="AF6" s="647"/>
      <c r="AG6" s="647"/>
      <c r="AH6" s="647"/>
      <c r="AI6" s="647"/>
      <c r="AJ6" s="645"/>
    </row>
    <row r="7" spans="1:36" x14ac:dyDescent="0.25">
      <c r="A7" s="511"/>
      <c r="B7" s="512"/>
      <c r="C7" s="512"/>
      <c r="D7" s="512"/>
      <c r="E7" s="512"/>
      <c r="F7" s="512"/>
      <c r="G7" s="512"/>
      <c r="H7" s="512"/>
      <c r="I7" s="512"/>
      <c r="J7" s="512"/>
      <c r="K7" s="512"/>
      <c r="L7" s="512"/>
      <c r="M7" s="512"/>
      <c r="N7" s="512"/>
      <c r="O7" s="512"/>
      <c r="P7" s="512"/>
      <c r="Q7" s="512"/>
      <c r="R7" s="512"/>
      <c r="S7" s="512"/>
      <c r="T7" s="510"/>
      <c r="U7" s="513" t="s">
        <v>12</v>
      </c>
      <c r="V7" s="512"/>
      <c r="W7" s="512"/>
      <c r="X7" s="512"/>
      <c r="Y7" s="512"/>
      <c r="Z7" s="512"/>
      <c r="AA7" s="512"/>
      <c r="AB7" s="512"/>
      <c r="AC7" s="512"/>
      <c r="AD7" s="510"/>
      <c r="AE7" s="81"/>
      <c r="AF7" s="514" t="s">
        <v>13</v>
      </c>
      <c r="AG7" s="507"/>
      <c r="AH7" s="507"/>
      <c r="AI7" s="508"/>
      <c r="AJ7" s="515" t="s">
        <v>14</v>
      </c>
    </row>
    <row r="8" spans="1:36" ht="57.75" customHeight="1" x14ac:dyDescent="0.25">
      <c r="A8" s="82" t="s">
        <v>15</v>
      </c>
      <c r="B8" s="82" t="s">
        <v>16</v>
      </c>
      <c r="C8" s="82" t="s">
        <v>15</v>
      </c>
      <c r="D8" s="82" t="s">
        <v>17</v>
      </c>
      <c r="E8" s="82" t="s">
        <v>18</v>
      </c>
      <c r="F8" s="82" t="s">
        <v>15</v>
      </c>
      <c r="G8" s="82" t="s">
        <v>17</v>
      </c>
      <c r="H8" s="82" t="s">
        <v>19</v>
      </c>
      <c r="I8" s="212" t="s">
        <v>20</v>
      </c>
      <c r="J8" s="212" t="s">
        <v>21</v>
      </c>
      <c r="K8" s="212" t="s">
        <v>22</v>
      </c>
      <c r="L8" s="212" t="s">
        <v>23</v>
      </c>
      <c r="M8" s="212" t="s">
        <v>15</v>
      </c>
      <c r="N8" s="212" t="s">
        <v>17</v>
      </c>
      <c r="O8" s="212" t="s">
        <v>24</v>
      </c>
      <c r="P8" s="212" t="s">
        <v>25</v>
      </c>
      <c r="Q8" s="212" t="s">
        <v>26</v>
      </c>
      <c r="R8" s="212" t="s">
        <v>27</v>
      </c>
      <c r="S8" s="212" t="s">
        <v>28</v>
      </c>
      <c r="T8" s="212" t="s">
        <v>29</v>
      </c>
      <c r="U8" s="213" t="s">
        <v>30</v>
      </c>
      <c r="V8" s="213" t="s">
        <v>31</v>
      </c>
      <c r="W8" s="213" t="s">
        <v>32</v>
      </c>
      <c r="X8" s="213" t="s">
        <v>33</v>
      </c>
      <c r="Y8" s="214" t="s">
        <v>373</v>
      </c>
      <c r="Z8" s="214" t="s">
        <v>986</v>
      </c>
      <c r="AA8" s="215" t="s">
        <v>374</v>
      </c>
      <c r="AB8" s="216" t="s">
        <v>375</v>
      </c>
      <c r="AC8" s="217" t="s">
        <v>376</v>
      </c>
      <c r="AD8" s="213" t="s">
        <v>38</v>
      </c>
      <c r="AE8" s="213" t="s">
        <v>377</v>
      </c>
      <c r="AF8" s="218" t="s">
        <v>40</v>
      </c>
      <c r="AG8" s="218" t="s">
        <v>41</v>
      </c>
      <c r="AH8" s="218" t="s">
        <v>42</v>
      </c>
      <c r="AI8" s="219" t="s">
        <v>43</v>
      </c>
      <c r="AJ8" s="516"/>
    </row>
    <row r="9" spans="1:36" s="264" customFormat="1" ht="85.5" x14ac:dyDescent="0.25">
      <c r="A9" s="310">
        <v>4</v>
      </c>
      <c r="B9" s="311" t="s">
        <v>137</v>
      </c>
      <c r="C9" s="311">
        <v>3</v>
      </c>
      <c r="D9" s="311" t="s">
        <v>378</v>
      </c>
      <c r="E9" s="311" t="s">
        <v>379</v>
      </c>
      <c r="F9" s="312">
        <v>4</v>
      </c>
      <c r="G9" s="311" t="s">
        <v>380</v>
      </c>
      <c r="H9" s="313" t="s">
        <v>381</v>
      </c>
      <c r="I9" s="314">
        <v>16</v>
      </c>
      <c r="J9" s="314"/>
      <c r="K9" s="314" t="s">
        <v>382</v>
      </c>
      <c r="L9" s="315">
        <v>2020051290046</v>
      </c>
      <c r="M9" s="314">
        <v>2</v>
      </c>
      <c r="N9" s="314">
        <v>4342</v>
      </c>
      <c r="O9" s="314" t="s">
        <v>383</v>
      </c>
      <c r="P9" s="314" t="s">
        <v>84</v>
      </c>
      <c r="Q9" s="316">
        <v>1</v>
      </c>
      <c r="R9" s="317" t="s">
        <v>238</v>
      </c>
      <c r="S9" s="317">
        <v>0.75</v>
      </c>
      <c r="T9" s="314" t="s">
        <v>384</v>
      </c>
      <c r="U9" s="314" t="s">
        <v>385</v>
      </c>
      <c r="V9" s="318" t="s">
        <v>210</v>
      </c>
      <c r="W9" s="319">
        <v>1</v>
      </c>
      <c r="X9" s="320" t="s">
        <v>190</v>
      </c>
      <c r="Y9" s="319">
        <v>0.35</v>
      </c>
      <c r="Z9" s="319">
        <v>0.35</v>
      </c>
      <c r="AA9" s="319">
        <v>0.35</v>
      </c>
      <c r="AB9" s="319">
        <v>0.2</v>
      </c>
      <c r="AC9" s="319">
        <v>0.1</v>
      </c>
      <c r="AD9" s="317">
        <v>0</v>
      </c>
      <c r="AE9" s="317">
        <v>0</v>
      </c>
      <c r="AF9" s="321">
        <v>19330000</v>
      </c>
      <c r="AG9" s="322" t="s">
        <v>169</v>
      </c>
      <c r="AH9" s="323" t="s">
        <v>155</v>
      </c>
      <c r="AI9" s="321">
        <v>6666667</v>
      </c>
      <c r="AJ9" s="311"/>
    </row>
    <row r="10" spans="1:36" s="264" customFormat="1" ht="85.5" x14ac:dyDescent="0.25">
      <c r="A10" s="310">
        <v>4</v>
      </c>
      <c r="B10" s="311" t="s">
        <v>137</v>
      </c>
      <c r="C10" s="311">
        <v>3</v>
      </c>
      <c r="D10" s="311" t="s">
        <v>378</v>
      </c>
      <c r="E10" s="311" t="s">
        <v>379</v>
      </c>
      <c r="F10" s="312">
        <v>4</v>
      </c>
      <c r="G10" s="311" t="s">
        <v>380</v>
      </c>
      <c r="H10" s="313" t="s">
        <v>381</v>
      </c>
      <c r="I10" s="314">
        <v>16</v>
      </c>
      <c r="J10" s="314"/>
      <c r="K10" s="314" t="s">
        <v>382</v>
      </c>
      <c r="L10" s="315">
        <v>2020051290046</v>
      </c>
      <c r="M10" s="314">
        <v>2</v>
      </c>
      <c r="N10" s="314">
        <v>4342</v>
      </c>
      <c r="O10" s="314" t="s">
        <v>383</v>
      </c>
      <c r="P10" s="314" t="s">
        <v>84</v>
      </c>
      <c r="Q10" s="316">
        <v>1</v>
      </c>
      <c r="R10" s="317" t="s">
        <v>238</v>
      </c>
      <c r="S10" s="317">
        <v>0.75</v>
      </c>
      <c r="T10" s="314" t="s">
        <v>384</v>
      </c>
      <c r="U10" s="314" t="s">
        <v>386</v>
      </c>
      <c r="V10" s="318" t="s">
        <v>50</v>
      </c>
      <c r="W10" s="318">
        <v>19</v>
      </c>
      <c r="X10" s="320" t="s">
        <v>190</v>
      </c>
      <c r="Y10" s="320">
        <v>0</v>
      </c>
      <c r="Z10" s="320">
        <v>0</v>
      </c>
      <c r="AA10" s="320">
        <v>5</v>
      </c>
      <c r="AB10" s="320">
        <v>8</v>
      </c>
      <c r="AC10" s="318">
        <v>6</v>
      </c>
      <c r="AD10" s="317">
        <v>0</v>
      </c>
      <c r="AE10" s="317">
        <v>0</v>
      </c>
      <c r="AF10" s="321">
        <v>19330000</v>
      </c>
      <c r="AG10" s="322" t="s">
        <v>169</v>
      </c>
      <c r="AH10" s="323" t="s">
        <v>155</v>
      </c>
      <c r="AI10" s="321">
        <v>0</v>
      </c>
      <c r="AJ10" s="311"/>
    </row>
    <row r="11" spans="1:36" s="264" customFormat="1" ht="71.25" x14ac:dyDescent="0.25">
      <c r="A11" s="310">
        <v>4</v>
      </c>
      <c r="B11" s="311" t="s">
        <v>137</v>
      </c>
      <c r="C11" s="311">
        <v>3</v>
      </c>
      <c r="D11" s="311" t="s">
        <v>378</v>
      </c>
      <c r="E11" s="311" t="s">
        <v>379</v>
      </c>
      <c r="F11" s="312">
        <v>4</v>
      </c>
      <c r="G11" s="311" t="s">
        <v>380</v>
      </c>
      <c r="H11" s="313" t="s">
        <v>381</v>
      </c>
      <c r="I11" s="314">
        <v>16</v>
      </c>
      <c r="J11" s="314"/>
      <c r="K11" s="314" t="s">
        <v>382</v>
      </c>
      <c r="L11" s="315">
        <v>2020051290046</v>
      </c>
      <c r="M11" s="314">
        <v>1</v>
      </c>
      <c r="N11" s="314">
        <v>4341</v>
      </c>
      <c r="O11" s="314" t="s">
        <v>387</v>
      </c>
      <c r="P11" s="314" t="s">
        <v>50</v>
      </c>
      <c r="Q11" s="318">
        <v>4</v>
      </c>
      <c r="R11" s="317" t="s">
        <v>51</v>
      </c>
      <c r="S11" s="324">
        <v>1</v>
      </c>
      <c r="T11" s="314" t="s">
        <v>384</v>
      </c>
      <c r="U11" s="314" t="s">
        <v>388</v>
      </c>
      <c r="V11" s="318" t="s">
        <v>210</v>
      </c>
      <c r="W11" s="319">
        <v>1</v>
      </c>
      <c r="X11" s="319" t="s">
        <v>190</v>
      </c>
      <c r="Y11" s="319">
        <v>0</v>
      </c>
      <c r="Z11" s="319">
        <v>0</v>
      </c>
      <c r="AA11" s="319">
        <v>0.15</v>
      </c>
      <c r="AB11" s="319">
        <v>0.35</v>
      </c>
      <c r="AC11" s="319">
        <v>0.5</v>
      </c>
      <c r="AD11" s="317">
        <v>0</v>
      </c>
      <c r="AE11" s="317">
        <v>0</v>
      </c>
      <c r="AF11" s="321">
        <v>19330000</v>
      </c>
      <c r="AG11" s="322" t="s">
        <v>169</v>
      </c>
      <c r="AH11" s="323" t="s">
        <v>155</v>
      </c>
      <c r="AI11" s="321">
        <v>0</v>
      </c>
      <c r="AJ11" s="325"/>
    </row>
    <row r="12" spans="1:36" s="264" customFormat="1" ht="57" x14ac:dyDescent="0.25">
      <c r="A12" s="310">
        <v>4</v>
      </c>
      <c r="B12" s="311" t="s">
        <v>137</v>
      </c>
      <c r="C12" s="311">
        <v>3</v>
      </c>
      <c r="D12" s="311" t="s">
        <v>378</v>
      </c>
      <c r="E12" s="311" t="s">
        <v>379</v>
      </c>
      <c r="F12" s="312">
        <v>4</v>
      </c>
      <c r="G12" s="311" t="s">
        <v>380</v>
      </c>
      <c r="H12" s="313" t="s">
        <v>381</v>
      </c>
      <c r="I12" s="314">
        <v>16</v>
      </c>
      <c r="J12" s="314"/>
      <c r="K12" s="314" t="s">
        <v>382</v>
      </c>
      <c r="L12" s="315">
        <v>2020051290046</v>
      </c>
      <c r="M12" s="314">
        <v>1</v>
      </c>
      <c r="N12" s="314">
        <v>4341</v>
      </c>
      <c r="O12" s="314" t="s">
        <v>387</v>
      </c>
      <c r="P12" s="314" t="s">
        <v>50</v>
      </c>
      <c r="Q12" s="318">
        <v>4</v>
      </c>
      <c r="R12" s="317" t="s">
        <v>51</v>
      </c>
      <c r="S12" s="324">
        <v>1</v>
      </c>
      <c r="T12" s="314" t="s">
        <v>384</v>
      </c>
      <c r="U12" s="314" t="s">
        <v>389</v>
      </c>
      <c r="V12" s="318" t="s">
        <v>50</v>
      </c>
      <c r="W12" s="322">
        <v>1</v>
      </c>
      <c r="X12" s="320" t="s">
        <v>190</v>
      </c>
      <c r="Y12" s="322">
        <v>0</v>
      </c>
      <c r="Z12" s="322">
        <v>0</v>
      </c>
      <c r="AA12" s="320">
        <v>1</v>
      </c>
      <c r="AB12" s="320">
        <v>0</v>
      </c>
      <c r="AC12" s="320">
        <v>0</v>
      </c>
      <c r="AD12" s="317">
        <v>0</v>
      </c>
      <c r="AE12" s="317">
        <v>0</v>
      </c>
      <c r="AF12" s="321">
        <v>77320000</v>
      </c>
      <c r="AG12" s="322" t="s">
        <v>169</v>
      </c>
      <c r="AH12" s="323" t="s">
        <v>155</v>
      </c>
      <c r="AI12" s="321">
        <v>0</v>
      </c>
      <c r="AJ12" s="325"/>
    </row>
    <row r="13" spans="1:36" s="264" customFormat="1" ht="57" x14ac:dyDescent="0.25">
      <c r="A13" s="310">
        <v>4</v>
      </c>
      <c r="B13" s="311" t="s">
        <v>137</v>
      </c>
      <c r="C13" s="311">
        <v>3</v>
      </c>
      <c r="D13" s="311" t="s">
        <v>378</v>
      </c>
      <c r="E13" s="311" t="s">
        <v>379</v>
      </c>
      <c r="F13" s="312">
        <v>4</v>
      </c>
      <c r="G13" s="311" t="s">
        <v>380</v>
      </c>
      <c r="H13" s="313" t="s">
        <v>381</v>
      </c>
      <c r="I13" s="314">
        <v>16</v>
      </c>
      <c r="J13" s="314"/>
      <c r="K13" s="314" t="s">
        <v>382</v>
      </c>
      <c r="L13" s="315">
        <v>2020051290046</v>
      </c>
      <c r="M13" s="314">
        <v>1</v>
      </c>
      <c r="N13" s="314">
        <v>4341</v>
      </c>
      <c r="O13" s="314" t="s">
        <v>387</v>
      </c>
      <c r="P13" s="314" t="s">
        <v>50</v>
      </c>
      <c r="Q13" s="318">
        <v>4</v>
      </c>
      <c r="R13" s="317" t="s">
        <v>51</v>
      </c>
      <c r="S13" s="324">
        <v>1</v>
      </c>
      <c r="T13" s="314" t="s">
        <v>384</v>
      </c>
      <c r="U13" s="314" t="s">
        <v>390</v>
      </c>
      <c r="V13" s="318" t="s">
        <v>50</v>
      </c>
      <c r="W13" s="322">
        <v>1</v>
      </c>
      <c r="X13" s="320" t="s">
        <v>190</v>
      </c>
      <c r="Y13" s="322">
        <v>1</v>
      </c>
      <c r="Z13" s="322">
        <v>1</v>
      </c>
      <c r="AA13" s="320">
        <v>0</v>
      </c>
      <c r="AB13" s="320">
        <v>0</v>
      </c>
      <c r="AC13" s="320">
        <v>0</v>
      </c>
      <c r="AD13" s="317">
        <v>0</v>
      </c>
      <c r="AE13" s="317">
        <v>0</v>
      </c>
      <c r="AF13" s="321">
        <v>77320000</v>
      </c>
      <c r="AG13" s="322" t="s">
        <v>169</v>
      </c>
      <c r="AH13" s="323" t="s">
        <v>155</v>
      </c>
      <c r="AI13" s="321">
        <v>76798236</v>
      </c>
      <c r="AJ13" s="325"/>
    </row>
    <row r="14" spans="1:36" s="264" customFormat="1" ht="71.25" x14ac:dyDescent="0.25">
      <c r="A14" s="310">
        <v>4</v>
      </c>
      <c r="B14" s="311" t="s">
        <v>137</v>
      </c>
      <c r="C14" s="311">
        <v>3</v>
      </c>
      <c r="D14" s="311" t="s">
        <v>378</v>
      </c>
      <c r="E14" s="311" t="s">
        <v>379</v>
      </c>
      <c r="F14" s="312">
        <v>4</v>
      </c>
      <c r="G14" s="311" t="s">
        <v>380</v>
      </c>
      <c r="H14" s="313" t="s">
        <v>381</v>
      </c>
      <c r="I14" s="314">
        <v>16</v>
      </c>
      <c r="J14" s="314"/>
      <c r="K14" s="314" t="s">
        <v>382</v>
      </c>
      <c r="L14" s="315">
        <v>2020051290046</v>
      </c>
      <c r="M14" s="314">
        <v>5</v>
      </c>
      <c r="N14" s="314">
        <v>4345</v>
      </c>
      <c r="O14" s="314" t="s">
        <v>391</v>
      </c>
      <c r="P14" s="314" t="s">
        <v>50</v>
      </c>
      <c r="Q14" s="318">
        <v>4</v>
      </c>
      <c r="R14" s="317" t="s">
        <v>51</v>
      </c>
      <c r="S14" s="324">
        <v>1</v>
      </c>
      <c r="T14" s="314" t="s">
        <v>384</v>
      </c>
      <c r="U14" s="314" t="s">
        <v>392</v>
      </c>
      <c r="V14" s="318" t="s">
        <v>50</v>
      </c>
      <c r="W14" s="322">
        <v>1</v>
      </c>
      <c r="X14" s="320" t="s">
        <v>190</v>
      </c>
      <c r="Y14" s="322">
        <v>0</v>
      </c>
      <c r="Z14" s="322">
        <v>0</v>
      </c>
      <c r="AA14" s="320">
        <v>1</v>
      </c>
      <c r="AB14" s="320">
        <v>0</v>
      </c>
      <c r="AC14" s="320">
        <v>0</v>
      </c>
      <c r="AD14" s="317">
        <v>0</v>
      </c>
      <c r="AE14" s="317">
        <v>0</v>
      </c>
      <c r="AF14" s="321">
        <v>77320000</v>
      </c>
      <c r="AG14" s="322" t="s">
        <v>169</v>
      </c>
      <c r="AH14" s="323" t="s">
        <v>155</v>
      </c>
      <c r="AI14" s="321">
        <v>0</v>
      </c>
      <c r="AJ14" s="325"/>
    </row>
    <row r="15" spans="1:36" s="264" customFormat="1" ht="42.75" x14ac:dyDescent="0.25">
      <c r="A15" s="310">
        <v>4</v>
      </c>
      <c r="B15" s="311" t="s">
        <v>137</v>
      </c>
      <c r="C15" s="311">
        <v>3</v>
      </c>
      <c r="D15" s="311" t="s">
        <v>378</v>
      </c>
      <c r="E15" s="311" t="s">
        <v>379</v>
      </c>
      <c r="F15" s="312">
        <v>4</v>
      </c>
      <c r="G15" s="311" t="s">
        <v>380</v>
      </c>
      <c r="H15" s="313" t="s">
        <v>381</v>
      </c>
      <c r="I15" s="314">
        <v>16</v>
      </c>
      <c r="J15" s="314"/>
      <c r="K15" s="314" t="s">
        <v>382</v>
      </c>
      <c r="L15" s="315">
        <v>2020051290046</v>
      </c>
      <c r="M15" s="314">
        <v>5</v>
      </c>
      <c r="N15" s="314">
        <v>4345</v>
      </c>
      <c r="O15" s="314" t="s">
        <v>391</v>
      </c>
      <c r="P15" s="314" t="s">
        <v>50</v>
      </c>
      <c r="Q15" s="318">
        <v>4</v>
      </c>
      <c r="R15" s="317" t="s">
        <v>51</v>
      </c>
      <c r="S15" s="324">
        <v>1</v>
      </c>
      <c r="T15" s="314" t="s">
        <v>384</v>
      </c>
      <c r="U15" s="314" t="s">
        <v>393</v>
      </c>
      <c r="V15" s="318" t="s">
        <v>50</v>
      </c>
      <c r="W15" s="322">
        <v>1</v>
      </c>
      <c r="X15" s="320" t="s">
        <v>190</v>
      </c>
      <c r="Y15" s="322">
        <v>0</v>
      </c>
      <c r="Z15" s="322">
        <v>0</v>
      </c>
      <c r="AA15" s="320">
        <v>1</v>
      </c>
      <c r="AB15" s="320">
        <v>0</v>
      </c>
      <c r="AC15" s="320">
        <v>0</v>
      </c>
      <c r="AD15" s="317">
        <v>0</v>
      </c>
      <c r="AE15" s="317">
        <v>0</v>
      </c>
      <c r="AF15" s="321">
        <v>77320000</v>
      </c>
      <c r="AG15" s="322" t="s">
        <v>169</v>
      </c>
      <c r="AH15" s="323" t="s">
        <v>155</v>
      </c>
      <c r="AI15" s="321">
        <v>0</v>
      </c>
      <c r="AJ15" s="325"/>
    </row>
    <row r="16" spans="1:36" s="264" customFormat="1" ht="42.75" x14ac:dyDescent="0.25">
      <c r="A16" s="310">
        <v>4</v>
      </c>
      <c r="B16" s="311" t="s">
        <v>137</v>
      </c>
      <c r="C16" s="311">
        <v>3</v>
      </c>
      <c r="D16" s="311" t="s">
        <v>378</v>
      </c>
      <c r="E16" s="311" t="s">
        <v>379</v>
      </c>
      <c r="F16" s="312">
        <v>4</v>
      </c>
      <c r="G16" s="311" t="s">
        <v>380</v>
      </c>
      <c r="H16" s="313" t="s">
        <v>381</v>
      </c>
      <c r="I16" s="314">
        <v>16</v>
      </c>
      <c r="J16" s="314"/>
      <c r="K16" s="314" t="s">
        <v>382</v>
      </c>
      <c r="L16" s="315">
        <v>2020051290046</v>
      </c>
      <c r="M16" s="314">
        <v>3</v>
      </c>
      <c r="N16" s="314">
        <v>4343</v>
      </c>
      <c r="O16" s="314" t="s">
        <v>394</v>
      </c>
      <c r="P16" s="314" t="s">
        <v>50</v>
      </c>
      <c r="Q16" s="318">
        <v>1</v>
      </c>
      <c r="R16" s="317" t="s">
        <v>85</v>
      </c>
      <c r="S16" s="317">
        <v>1</v>
      </c>
      <c r="T16" s="314" t="s">
        <v>384</v>
      </c>
      <c r="U16" s="314" t="s">
        <v>395</v>
      </c>
      <c r="V16" s="318" t="s">
        <v>210</v>
      </c>
      <c r="W16" s="319">
        <v>1</v>
      </c>
      <c r="X16" s="319" t="s">
        <v>190</v>
      </c>
      <c r="Y16" s="319">
        <v>0.1</v>
      </c>
      <c r="Z16" s="319">
        <v>0</v>
      </c>
      <c r="AA16" s="319">
        <v>0.3</v>
      </c>
      <c r="AB16" s="319">
        <v>0.4</v>
      </c>
      <c r="AC16" s="319">
        <v>0.2</v>
      </c>
      <c r="AD16" s="317">
        <v>0</v>
      </c>
      <c r="AE16" s="317">
        <v>0</v>
      </c>
      <c r="AF16" s="321">
        <v>23948056</v>
      </c>
      <c r="AG16" s="322" t="s">
        <v>897</v>
      </c>
      <c r="AH16" s="323" t="s">
        <v>55</v>
      </c>
      <c r="AI16" s="321">
        <v>0</v>
      </c>
      <c r="AJ16" s="325"/>
    </row>
    <row r="17" spans="1:36" s="264" customFormat="1" ht="71.25" x14ac:dyDescent="0.3">
      <c r="A17" s="310">
        <v>4</v>
      </c>
      <c r="B17" s="311" t="s">
        <v>137</v>
      </c>
      <c r="C17" s="311">
        <v>3</v>
      </c>
      <c r="D17" s="311" t="s">
        <v>378</v>
      </c>
      <c r="E17" s="311" t="s">
        <v>379</v>
      </c>
      <c r="F17" s="312">
        <v>4</v>
      </c>
      <c r="G17" s="311" t="s">
        <v>380</v>
      </c>
      <c r="H17" s="313" t="s">
        <v>381</v>
      </c>
      <c r="I17" s="314">
        <v>16</v>
      </c>
      <c r="J17" s="314"/>
      <c r="K17" s="314" t="s">
        <v>382</v>
      </c>
      <c r="L17" s="315">
        <v>2020051290046</v>
      </c>
      <c r="M17" s="314">
        <v>3</v>
      </c>
      <c r="N17" s="314">
        <v>4343</v>
      </c>
      <c r="O17" s="314" t="s">
        <v>394</v>
      </c>
      <c r="P17" s="314" t="s">
        <v>50</v>
      </c>
      <c r="Q17" s="318">
        <v>1</v>
      </c>
      <c r="R17" s="317" t="s">
        <v>85</v>
      </c>
      <c r="S17" s="317">
        <v>1</v>
      </c>
      <c r="T17" s="314" t="s">
        <v>384</v>
      </c>
      <c r="U17" s="314" t="s">
        <v>396</v>
      </c>
      <c r="V17" s="318" t="s">
        <v>210</v>
      </c>
      <c r="W17" s="319">
        <v>1</v>
      </c>
      <c r="X17" s="319" t="s">
        <v>190</v>
      </c>
      <c r="Y17" s="319">
        <v>0.1</v>
      </c>
      <c r="Z17" s="319">
        <v>0.1</v>
      </c>
      <c r="AA17" s="319">
        <v>0.3</v>
      </c>
      <c r="AB17" s="319">
        <v>0.4</v>
      </c>
      <c r="AC17" s="319">
        <v>0.2</v>
      </c>
      <c r="AD17" s="317">
        <v>0</v>
      </c>
      <c r="AE17" s="317">
        <v>0</v>
      </c>
      <c r="AF17" s="321">
        <v>67655000</v>
      </c>
      <c r="AG17" s="322" t="s">
        <v>169</v>
      </c>
      <c r="AH17" s="323" t="s">
        <v>155</v>
      </c>
      <c r="AI17" s="326">
        <v>0</v>
      </c>
      <c r="AJ17" s="321" t="s">
        <v>1035</v>
      </c>
    </row>
    <row r="18" spans="1:36" s="264" customFormat="1" ht="42.75" x14ac:dyDescent="0.25">
      <c r="A18" s="310">
        <v>4</v>
      </c>
      <c r="B18" s="311" t="s">
        <v>137</v>
      </c>
      <c r="C18" s="311">
        <v>3</v>
      </c>
      <c r="D18" s="311" t="s">
        <v>378</v>
      </c>
      <c r="E18" s="311" t="s">
        <v>379</v>
      </c>
      <c r="F18" s="312">
        <v>4</v>
      </c>
      <c r="G18" s="311" t="s">
        <v>380</v>
      </c>
      <c r="H18" s="313" t="s">
        <v>381</v>
      </c>
      <c r="I18" s="314">
        <v>16</v>
      </c>
      <c r="J18" s="314"/>
      <c r="K18" s="314" t="s">
        <v>382</v>
      </c>
      <c r="L18" s="315">
        <v>2020051290046</v>
      </c>
      <c r="M18" s="314">
        <v>2</v>
      </c>
      <c r="N18" s="314">
        <v>4342</v>
      </c>
      <c r="O18" s="314" t="s">
        <v>383</v>
      </c>
      <c r="P18" s="314" t="s">
        <v>50</v>
      </c>
      <c r="Q18" s="318">
        <v>4</v>
      </c>
      <c r="R18" s="317" t="s">
        <v>51</v>
      </c>
      <c r="S18" s="324">
        <v>1</v>
      </c>
      <c r="T18" s="314" t="s">
        <v>384</v>
      </c>
      <c r="U18" s="314" t="s">
        <v>397</v>
      </c>
      <c r="V18" s="318" t="s">
        <v>210</v>
      </c>
      <c r="W18" s="316">
        <v>1</v>
      </c>
      <c r="X18" s="320" t="s">
        <v>211</v>
      </c>
      <c r="Y18" s="319">
        <v>0.1</v>
      </c>
      <c r="Z18" s="319">
        <v>0.1</v>
      </c>
      <c r="AA18" s="319">
        <v>0.3</v>
      </c>
      <c r="AB18" s="319">
        <v>0.4</v>
      </c>
      <c r="AC18" s="319">
        <v>0.2</v>
      </c>
      <c r="AD18" s="317">
        <v>0</v>
      </c>
      <c r="AE18" s="317">
        <v>0</v>
      </c>
      <c r="AF18" s="321">
        <v>96650000</v>
      </c>
      <c r="AG18" s="322" t="s">
        <v>169</v>
      </c>
      <c r="AH18" s="323" t="s">
        <v>155</v>
      </c>
      <c r="AI18" s="321">
        <v>2652500</v>
      </c>
      <c r="AJ18" s="325"/>
    </row>
    <row r="19" spans="1:36" s="264" customFormat="1" ht="42.75" x14ac:dyDescent="0.25">
      <c r="A19" s="327">
        <v>4</v>
      </c>
      <c r="B19" s="328" t="s">
        <v>137</v>
      </c>
      <c r="C19" s="328">
        <v>3</v>
      </c>
      <c r="D19" s="328" t="s">
        <v>378</v>
      </c>
      <c r="E19" s="328" t="s">
        <v>379</v>
      </c>
      <c r="F19" s="329">
        <v>4</v>
      </c>
      <c r="G19" s="328" t="s">
        <v>380</v>
      </c>
      <c r="H19" s="330" t="s">
        <v>381</v>
      </c>
      <c r="I19" s="314">
        <v>16</v>
      </c>
      <c r="J19" s="314"/>
      <c r="K19" s="314" t="s">
        <v>382</v>
      </c>
      <c r="L19" s="315">
        <v>2020051290046</v>
      </c>
      <c r="M19" s="314">
        <v>2</v>
      </c>
      <c r="N19" s="314">
        <v>4342</v>
      </c>
      <c r="O19" s="314" t="s">
        <v>383</v>
      </c>
      <c r="P19" s="314" t="s">
        <v>50</v>
      </c>
      <c r="Q19" s="318">
        <v>4</v>
      </c>
      <c r="R19" s="317" t="s">
        <v>51</v>
      </c>
      <c r="S19" s="324">
        <v>1</v>
      </c>
      <c r="T19" s="314" t="s">
        <v>384</v>
      </c>
      <c r="U19" s="314" t="s">
        <v>398</v>
      </c>
      <c r="V19" s="318" t="s">
        <v>210</v>
      </c>
      <c r="W19" s="316">
        <v>1</v>
      </c>
      <c r="X19" s="320" t="s">
        <v>211</v>
      </c>
      <c r="Y19" s="319">
        <v>0.3</v>
      </c>
      <c r="Z19" s="319">
        <v>0.3</v>
      </c>
      <c r="AA19" s="319">
        <v>0.4</v>
      </c>
      <c r="AB19" s="319">
        <v>0.2</v>
      </c>
      <c r="AC19" s="319">
        <v>0.1</v>
      </c>
      <c r="AD19" s="317">
        <v>0</v>
      </c>
      <c r="AE19" s="317">
        <v>0</v>
      </c>
      <c r="AF19" s="321">
        <v>193300000</v>
      </c>
      <c r="AG19" s="322" t="s">
        <v>169</v>
      </c>
      <c r="AH19" s="323" t="s">
        <v>155</v>
      </c>
      <c r="AI19" s="321">
        <v>2652500</v>
      </c>
      <c r="AJ19" s="325"/>
    </row>
    <row r="20" spans="1:36" s="264" customFormat="1" ht="42.75" x14ac:dyDescent="0.25">
      <c r="A20" s="314">
        <v>4</v>
      </c>
      <c r="B20" s="314" t="s">
        <v>137</v>
      </c>
      <c r="C20" s="314">
        <v>3</v>
      </c>
      <c r="D20" s="314" t="s">
        <v>378</v>
      </c>
      <c r="E20" s="314" t="s">
        <v>379</v>
      </c>
      <c r="F20" s="315">
        <v>4</v>
      </c>
      <c r="G20" s="314" t="s">
        <v>380</v>
      </c>
      <c r="H20" s="314" t="s">
        <v>381</v>
      </c>
      <c r="I20" s="314">
        <v>16</v>
      </c>
      <c r="J20" s="314"/>
      <c r="K20" s="314" t="s">
        <v>382</v>
      </c>
      <c r="L20" s="315">
        <v>2020051290046</v>
      </c>
      <c r="M20" s="314">
        <v>3</v>
      </c>
      <c r="N20" s="314">
        <v>4343</v>
      </c>
      <c r="O20" s="314" t="s">
        <v>394</v>
      </c>
      <c r="P20" s="314" t="s">
        <v>84</v>
      </c>
      <c r="Q20" s="316">
        <v>1</v>
      </c>
      <c r="R20" s="317" t="s">
        <v>85</v>
      </c>
      <c r="S20" s="317">
        <v>1</v>
      </c>
      <c r="T20" s="314" t="s">
        <v>384</v>
      </c>
      <c r="U20" s="314" t="s">
        <v>896</v>
      </c>
      <c r="V20" s="318" t="s">
        <v>210</v>
      </c>
      <c r="W20" s="316">
        <v>1</v>
      </c>
      <c r="X20" s="320" t="s">
        <v>211</v>
      </c>
      <c r="Y20" s="319">
        <v>0.1</v>
      </c>
      <c r="Z20" s="319">
        <v>0.1</v>
      </c>
      <c r="AA20" s="319">
        <v>0.3</v>
      </c>
      <c r="AB20" s="319">
        <v>0.4</v>
      </c>
      <c r="AC20" s="319">
        <v>0.2</v>
      </c>
      <c r="AD20" s="317">
        <v>0</v>
      </c>
      <c r="AE20" s="317">
        <v>0</v>
      </c>
      <c r="AF20" s="321">
        <v>241625000</v>
      </c>
      <c r="AG20" s="322" t="s">
        <v>169</v>
      </c>
      <c r="AH20" s="323" t="s">
        <v>155</v>
      </c>
      <c r="AI20" s="331">
        <v>105589398</v>
      </c>
      <c r="AJ20" s="332"/>
    </row>
    <row r="21" spans="1:36" x14ac:dyDescent="0.3">
      <c r="AF21" s="209"/>
      <c r="AG21" s="208"/>
    </row>
    <row r="22" spans="1:36" x14ac:dyDescent="0.3">
      <c r="Y22" s="210"/>
      <c r="Z22" s="210"/>
      <c r="AA22" s="210"/>
      <c r="AB22" s="210"/>
      <c r="AC22" s="210"/>
      <c r="AF22" s="209"/>
    </row>
    <row r="23" spans="1:36" x14ac:dyDescent="0.3">
      <c r="AF23" s="209"/>
    </row>
  </sheetData>
  <mergeCells count="18">
    <mergeCell ref="A7:T7"/>
    <mergeCell ref="U7:AD7"/>
    <mergeCell ref="AF7:AI7"/>
    <mergeCell ref="AJ7:AJ8"/>
    <mergeCell ref="A5:B5"/>
    <mergeCell ref="C5:AJ5"/>
    <mergeCell ref="A6:B6"/>
    <mergeCell ref="C6:G6"/>
    <mergeCell ref="H6:J6"/>
    <mergeCell ref="K6:N6"/>
    <mergeCell ref="P6:T6"/>
    <mergeCell ref="W6:X6"/>
    <mergeCell ref="Y6:AJ6"/>
    <mergeCell ref="AI1:AJ1"/>
    <mergeCell ref="AI2:AJ2"/>
    <mergeCell ref="AI3:AJ3"/>
    <mergeCell ref="AI4:AJ4"/>
    <mergeCell ref="A1:A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34"/>
  <sheetViews>
    <sheetView showGridLines="0" topLeftCell="K1" zoomScale="80" zoomScaleNormal="80" workbookViewId="0">
      <selection activeCell="K8" sqref="A8:XFD8"/>
    </sheetView>
  </sheetViews>
  <sheetFormatPr baseColWidth="10" defaultRowHeight="13.5" outlineLevelCol="1" x14ac:dyDescent="0.25"/>
  <cols>
    <col min="1" max="1" width="2" bestFit="1" customWidth="1"/>
    <col min="2" max="2" width="26.42578125" bestFit="1" customWidth="1"/>
    <col min="3" max="3" width="3.28515625" customWidth="1" outlineLevel="1"/>
    <col min="4" max="4" width="5.28515625" customWidth="1" outlineLevel="1"/>
    <col min="5" max="5" width="22" bestFit="1" customWidth="1"/>
    <col min="6" max="6" width="3.85546875" customWidth="1" outlineLevel="1"/>
    <col min="7" max="7" width="5.28515625" customWidth="1" outlineLevel="1"/>
    <col min="8" max="8" width="25.28515625" customWidth="1"/>
    <col min="9" max="9" width="5.85546875" customWidth="1" outlineLevel="1"/>
    <col min="10" max="10" width="6.7109375" customWidth="1" outlineLevel="1"/>
    <col min="11" max="11" width="24.140625" customWidth="1"/>
    <col min="12" max="12" width="16.7109375" customWidth="1"/>
    <col min="13" max="13" width="3.5703125" customWidth="1" outlineLevel="1"/>
    <col min="14" max="14" width="6.5703125" customWidth="1" outlineLevel="1"/>
    <col min="15" max="15" width="40.140625" customWidth="1"/>
    <col min="16" max="16" width="14.5703125" bestFit="1" customWidth="1"/>
    <col min="17" max="17" width="16.42578125" bestFit="1" customWidth="1"/>
    <col min="18" max="18" width="18.7109375" bestFit="1" customWidth="1"/>
    <col min="19" max="19" width="6.7109375" bestFit="1" customWidth="1"/>
    <col min="20" max="20" width="12.7109375" bestFit="1" customWidth="1"/>
    <col min="21" max="21" width="28.85546875" customWidth="1"/>
    <col min="22" max="22" width="17.140625" bestFit="1" customWidth="1"/>
    <col min="23" max="23" width="11.85546875" customWidth="1"/>
    <col min="24" max="24" width="14" bestFit="1" customWidth="1"/>
    <col min="25" max="25" width="12.7109375" customWidth="1"/>
    <col min="26" max="26" width="9.42578125" style="264" customWidth="1"/>
    <col min="27" max="29" width="9.42578125" customWidth="1"/>
    <col min="30" max="30" width="16.28515625" hidden="1" customWidth="1" outlineLevel="1"/>
    <col min="31" max="31" width="14.7109375" hidden="1" customWidth="1" outlineLevel="1"/>
    <col min="32" max="32" width="14.140625" customWidth="1" collapsed="1"/>
    <col min="33" max="33" width="17.28515625" customWidth="1"/>
    <col min="34" max="34" width="14.140625" customWidth="1"/>
    <col min="35" max="35" width="15" bestFit="1" customWidth="1"/>
    <col min="36" max="36" width="14.85546875" bestFit="1" customWidth="1"/>
  </cols>
  <sheetData>
    <row r="1" spans="1:36" ht="13.5" customHeight="1" x14ac:dyDescent="0.25">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row>
    <row r="2" spans="1:36" ht="13.5" customHeight="1" x14ac:dyDescent="0.25">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2</v>
      </c>
      <c r="AJ2" s="490"/>
    </row>
    <row r="3" spans="1:36" ht="13.5" customHeight="1" x14ac:dyDescent="0.2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row>
    <row r="4" spans="1:36" ht="13.5" customHeight="1" x14ac:dyDescent="0.2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4</v>
      </c>
      <c r="AJ4" s="490"/>
    </row>
    <row r="5" spans="1:36" x14ac:dyDescent="0.25">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36" ht="33.75" customHeight="1" x14ac:dyDescent="0.25">
      <c r="A6" s="488" t="s">
        <v>7</v>
      </c>
      <c r="B6" s="488"/>
      <c r="C6" s="489">
        <v>2024</v>
      </c>
      <c r="D6" s="489"/>
      <c r="E6" s="489"/>
      <c r="F6" s="489"/>
      <c r="G6" s="489"/>
      <c r="H6" s="490" t="s">
        <v>8</v>
      </c>
      <c r="I6" s="490"/>
      <c r="J6" s="490"/>
      <c r="K6" s="489" t="s">
        <v>399</v>
      </c>
      <c r="L6" s="489"/>
      <c r="M6" s="489"/>
      <c r="N6" s="489"/>
      <c r="O6" s="4" t="s">
        <v>10</v>
      </c>
      <c r="P6" s="489" t="s">
        <v>1009</v>
      </c>
      <c r="Q6" s="489"/>
      <c r="R6" s="489"/>
      <c r="S6" s="489"/>
      <c r="T6" s="489"/>
      <c r="U6" s="5" t="s">
        <v>11</v>
      </c>
      <c r="V6" s="6">
        <v>45412</v>
      </c>
      <c r="W6" s="499" t="s">
        <v>1010</v>
      </c>
      <c r="X6" s="500"/>
      <c r="Y6" s="538"/>
      <c r="Z6" s="493"/>
      <c r="AA6" s="493"/>
      <c r="AB6" s="493"/>
      <c r="AC6" s="493"/>
      <c r="AD6" s="493"/>
      <c r="AE6" s="493"/>
      <c r="AF6" s="493"/>
      <c r="AG6" s="493"/>
      <c r="AH6" s="493"/>
      <c r="AI6" s="493"/>
      <c r="AJ6" s="494"/>
    </row>
    <row r="7" spans="1:36" ht="13.5" customHeight="1" x14ac:dyDescent="0.25">
      <c r="A7" s="472"/>
      <c r="B7" s="472"/>
      <c r="C7" s="472"/>
      <c r="D7" s="472"/>
      <c r="E7" s="472"/>
      <c r="F7" s="472"/>
      <c r="G7" s="472"/>
      <c r="H7" s="472"/>
      <c r="I7" s="472"/>
      <c r="J7" s="472"/>
      <c r="K7" s="472"/>
      <c r="L7" s="472"/>
      <c r="M7" s="472"/>
      <c r="N7" s="472"/>
      <c r="O7" s="472"/>
      <c r="P7" s="472"/>
      <c r="Q7" s="472"/>
      <c r="R7" s="472"/>
      <c r="S7" s="472"/>
      <c r="T7" s="472"/>
      <c r="U7" s="497" t="s">
        <v>12</v>
      </c>
      <c r="V7" s="497"/>
      <c r="W7" s="497"/>
      <c r="X7" s="497"/>
      <c r="Y7" s="498"/>
      <c r="Z7" s="498"/>
      <c r="AA7" s="498"/>
      <c r="AB7" s="498"/>
      <c r="AC7" s="498"/>
      <c r="AD7" s="498"/>
      <c r="AE7" s="40"/>
      <c r="AF7" s="476" t="s">
        <v>13</v>
      </c>
      <c r="AG7" s="476"/>
      <c r="AH7" s="476"/>
      <c r="AI7" s="476"/>
      <c r="AJ7" s="483" t="s">
        <v>14</v>
      </c>
    </row>
    <row r="8" spans="1:36"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986</v>
      </c>
      <c r="AA8" s="10" t="s">
        <v>35</v>
      </c>
      <c r="AB8" s="11" t="s">
        <v>36</v>
      </c>
      <c r="AC8" s="12" t="s">
        <v>37</v>
      </c>
      <c r="AD8" s="85" t="s">
        <v>38</v>
      </c>
      <c r="AE8" s="86" t="s">
        <v>39</v>
      </c>
      <c r="AF8" s="15" t="s">
        <v>40</v>
      </c>
      <c r="AG8" s="15" t="s">
        <v>41</v>
      </c>
      <c r="AH8" s="15" t="s">
        <v>42</v>
      </c>
      <c r="AI8" s="16" t="s">
        <v>43</v>
      </c>
      <c r="AJ8" s="483"/>
    </row>
    <row r="9" spans="1:36" ht="128.25" x14ac:dyDescent="0.25">
      <c r="A9" s="17">
        <v>3</v>
      </c>
      <c r="B9" s="18" t="s">
        <v>80</v>
      </c>
      <c r="C9" s="17">
        <v>1</v>
      </c>
      <c r="D9" s="17" t="s">
        <v>81</v>
      </c>
      <c r="E9" s="18" t="s">
        <v>82</v>
      </c>
      <c r="F9" s="17">
        <v>3</v>
      </c>
      <c r="G9" s="17" t="s">
        <v>402</v>
      </c>
      <c r="H9" s="19" t="s">
        <v>403</v>
      </c>
      <c r="I9" s="17">
        <v>11</v>
      </c>
      <c r="J9" s="17"/>
      <c r="K9" s="18" t="s">
        <v>404</v>
      </c>
      <c r="L9" s="34">
        <v>2020051290064</v>
      </c>
      <c r="M9" s="17">
        <v>1</v>
      </c>
      <c r="N9" s="17">
        <v>3131</v>
      </c>
      <c r="O9" s="18" t="s">
        <v>405</v>
      </c>
      <c r="P9" s="17" t="s">
        <v>50</v>
      </c>
      <c r="Q9" s="17">
        <v>4</v>
      </c>
      <c r="R9" s="17" t="s">
        <v>85</v>
      </c>
      <c r="S9" s="87">
        <v>1</v>
      </c>
      <c r="T9" s="18" t="s">
        <v>400</v>
      </c>
      <c r="U9" s="18" t="s">
        <v>406</v>
      </c>
      <c r="V9" s="17" t="s">
        <v>210</v>
      </c>
      <c r="W9" s="91">
        <v>1</v>
      </c>
      <c r="X9" s="88" t="s">
        <v>172</v>
      </c>
      <c r="Y9" s="102">
        <v>0.25</v>
      </c>
      <c r="Z9" s="61">
        <v>0.06</v>
      </c>
      <c r="AA9" s="102">
        <v>0.55000000000000004</v>
      </c>
      <c r="AB9" s="102">
        <v>0.15</v>
      </c>
      <c r="AC9" s="102">
        <v>0.05</v>
      </c>
      <c r="AD9" s="90">
        <v>0</v>
      </c>
      <c r="AE9" s="90">
        <v>0</v>
      </c>
      <c r="AF9" s="26">
        <v>250352000</v>
      </c>
      <c r="AG9" s="27" t="s">
        <v>898</v>
      </c>
      <c r="AH9" s="27" t="s">
        <v>317</v>
      </c>
      <c r="AI9" s="58">
        <v>15545600</v>
      </c>
      <c r="AJ9" s="268"/>
    </row>
    <row r="10" spans="1:36" ht="99.75" x14ac:dyDescent="0.25">
      <c r="A10" s="17">
        <v>3</v>
      </c>
      <c r="B10" s="18" t="s">
        <v>80</v>
      </c>
      <c r="C10" s="17">
        <v>1</v>
      </c>
      <c r="D10" s="17" t="s">
        <v>81</v>
      </c>
      <c r="E10" s="18" t="s">
        <v>82</v>
      </c>
      <c r="F10" s="17">
        <v>3</v>
      </c>
      <c r="G10" s="17" t="s">
        <v>402</v>
      </c>
      <c r="H10" s="19" t="s">
        <v>403</v>
      </c>
      <c r="I10" s="17">
        <v>11</v>
      </c>
      <c r="J10" s="17"/>
      <c r="K10" s="18" t="s">
        <v>404</v>
      </c>
      <c r="L10" s="34">
        <v>2020051290064</v>
      </c>
      <c r="M10" s="17">
        <v>2</v>
      </c>
      <c r="N10" s="17">
        <v>3132</v>
      </c>
      <c r="O10" s="18" t="s">
        <v>407</v>
      </c>
      <c r="P10" s="17" t="s">
        <v>50</v>
      </c>
      <c r="Q10" s="17">
        <v>4</v>
      </c>
      <c r="R10" s="17" t="s">
        <v>51</v>
      </c>
      <c r="S10" s="87">
        <v>1</v>
      </c>
      <c r="T10" s="18" t="s">
        <v>400</v>
      </c>
      <c r="U10" s="18" t="s">
        <v>408</v>
      </c>
      <c r="V10" s="17" t="s">
        <v>401</v>
      </c>
      <c r="W10" s="87">
        <v>20</v>
      </c>
      <c r="X10" s="88" t="s">
        <v>172</v>
      </c>
      <c r="Y10" s="87">
        <v>4</v>
      </c>
      <c r="Z10" s="53">
        <v>2</v>
      </c>
      <c r="AA10" s="89">
        <v>6</v>
      </c>
      <c r="AB10" s="89">
        <v>5</v>
      </c>
      <c r="AC10" s="89">
        <v>5</v>
      </c>
      <c r="AD10" s="90">
        <v>0</v>
      </c>
      <c r="AE10" s="90">
        <v>0</v>
      </c>
      <c r="AF10" s="26">
        <v>20000000</v>
      </c>
      <c r="AG10" s="27" t="s">
        <v>222</v>
      </c>
      <c r="AH10" s="28" t="s">
        <v>155</v>
      </c>
      <c r="AI10" s="58">
        <v>0</v>
      </c>
      <c r="AJ10" s="29" t="s">
        <v>989</v>
      </c>
    </row>
    <row r="11" spans="1:36" ht="85.5" x14ac:dyDescent="0.25">
      <c r="A11" s="17">
        <v>3</v>
      </c>
      <c r="B11" s="18" t="s">
        <v>80</v>
      </c>
      <c r="C11" s="17">
        <v>1</v>
      </c>
      <c r="D11" s="17" t="s">
        <v>81</v>
      </c>
      <c r="E11" s="18" t="s">
        <v>82</v>
      </c>
      <c r="F11" s="17">
        <v>3</v>
      </c>
      <c r="G11" s="17" t="s">
        <v>402</v>
      </c>
      <c r="H11" s="19" t="s">
        <v>403</v>
      </c>
      <c r="I11" s="17">
        <v>11</v>
      </c>
      <c r="J11" s="17"/>
      <c r="K11" s="18" t="s">
        <v>404</v>
      </c>
      <c r="L11" s="20">
        <v>2020051290064</v>
      </c>
      <c r="M11" s="17">
        <v>4</v>
      </c>
      <c r="N11" s="17">
        <v>3134</v>
      </c>
      <c r="O11" s="18" t="s">
        <v>410</v>
      </c>
      <c r="P11" s="17" t="s">
        <v>50</v>
      </c>
      <c r="Q11" s="17">
        <v>4</v>
      </c>
      <c r="R11" s="17" t="s">
        <v>51</v>
      </c>
      <c r="S11" s="87">
        <v>1</v>
      </c>
      <c r="T11" s="18" t="s">
        <v>400</v>
      </c>
      <c r="U11" s="92" t="s">
        <v>411</v>
      </c>
      <c r="V11" s="17" t="s">
        <v>401</v>
      </c>
      <c r="W11" s="87">
        <v>11</v>
      </c>
      <c r="X11" s="93" t="s">
        <v>172</v>
      </c>
      <c r="Y11" s="87">
        <v>2</v>
      </c>
      <c r="Z11" s="53">
        <v>8</v>
      </c>
      <c r="AA11" s="89">
        <v>3</v>
      </c>
      <c r="AB11" s="89">
        <v>3</v>
      </c>
      <c r="AC11" s="89">
        <v>3</v>
      </c>
      <c r="AD11" s="90">
        <v>0</v>
      </c>
      <c r="AE11" s="90">
        <v>0</v>
      </c>
      <c r="AF11" s="26">
        <v>3000000</v>
      </c>
      <c r="AG11" s="27" t="s">
        <v>303</v>
      </c>
      <c r="AH11" s="28" t="s">
        <v>155</v>
      </c>
      <c r="AI11" s="58">
        <v>0</v>
      </c>
      <c r="AJ11" s="29" t="s">
        <v>990</v>
      </c>
    </row>
    <row r="12" spans="1:36" ht="85.5" x14ac:dyDescent="0.25">
      <c r="A12" s="17">
        <v>3</v>
      </c>
      <c r="B12" s="18" t="s">
        <v>80</v>
      </c>
      <c r="C12" s="17">
        <v>1</v>
      </c>
      <c r="D12" s="17" t="s">
        <v>81</v>
      </c>
      <c r="E12" s="18" t="s">
        <v>82</v>
      </c>
      <c r="F12" s="17">
        <v>3</v>
      </c>
      <c r="G12" s="17" t="s">
        <v>402</v>
      </c>
      <c r="H12" s="19" t="s">
        <v>403</v>
      </c>
      <c r="I12" s="17">
        <v>11</v>
      </c>
      <c r="J12" s="17"/>
      <c r="K12" s="18" t="s">
        <v>404</v>
      </c>
      <c r="L12" s="20">
        <v>2020051290064</v>
      </c>
      <c r="M12" s="17">
        <v>6</v>
      </c>
      <c r="N12" s="17">
        <v>3136</v>
      </c>
      <c r="O12" s="18" t="s">
        <v>412</v>
      </c>
      <c r="P12" s="17" t="s">
        <v>50</v>
      </c>
      <c r="Q12" s="17">
        <v>4</v>
      </c>
      <c r="R12" s="17" t="s">
        <v>51</v>
      </c>
      <c r="S12" s="87">
        <v>1</v>
      </c>
      <c r="T12" s="18" t="s">
        <v>400</v>
      </c>
      <c r="U12" s="92" t="s">
        <v>413</v>
      </c>
      <c r="V12" s="94" t="s">
        <v>210</v>
      </c>
      <c r="W12" s="95">
        <v>1</v>
      </c>
      <c r="X12" s="93" t="s">
        <v>172</v>
      </c>
      <c r="Y12" s="102">
        <v>0.25</v>
      </c>
      <c r="Z12" s="61">
        <v>0.25</v>
      </c>
      <c r="AA12" s="102">
        <v>0.55000000000000004</v>
      </c>
      <c r="AB12" s="102">
        <v>0.15</v>
      </c>
      <c r="AC12" s="102">
        <v>0.05</v>
      </c>
      <c r="AD12" s="90">
        <v>0</v>
      </c>
      <c r="AE12" s="90">
        <v>0</v>
      </c>
      <c r="AF12" s="26">
        <v>19800000</v>
      </c>
      <c r="AG12" s="27" t="s">
        <v>222</v>
      </c>
      <c r="AH12" s="28" t="s">
        <v>155</v>
      </c>
      <c r="AI12" s="58">
        <v>0</v>
      </c>
      <c r="AJ12" s="29" t="s">
        <v>989</v>
      </c>
    </row>
    <row r="13" spans="1:36" ht="85.5" x14ac:dyDescent="0.25">
      <c r="A13" s="17">
        <v>3</v>
      </c>
      <c r="B13" s="18" t="s">
        <v>80</v>
      </c>
      <c r="C13" s="17">
        <v>1</v>
      </c>
      <c r="D13" s="17" t="s">
        <v>81</v>
      </c>
      <c r="E13" s="18" t="s">
        <v>82</v>
      </c>
      <c r="F13" s="17">
        <v>4</v>
      </c>
      <c r="G13" s="17" t="s">
        <v>415</v>
      </c>
      <c r="H13" s="19" t="s">
        <v>416</v>
      </c>
      <c r="I13" s="17">
        <v>17</v>
      </c>
      <c r="J13" s="17"/>
      <c r="K13" s="18" t="s">
        <v>417</v>
      </c>
      <c r="L13" s="20">
        <v>2020051290065</v>
      </c>
      <c r="M13" s="17">
        <v>1</v>
      </c>
      <c r="N13" s="17">
        <v>3141</v>
      </c>
      <c r="O13" s="18" t="s">
        <v>418</v>
      </c>
      <c r="P13" s="17" t="s">
        <v>50</v>
      </c>
      <c r="Q13" s="17">
        <v>4</v>
      </c>
      <c r="R13" s="17" t="s">
        <v>51</v>
      </c>
      <c r="S13" s="87">
        <v>1</v>
      </c>
      <c r="T13" s="18" t="s">
        <v>400</v>
      </c>
      <c r="U13" s="18" t="s">
        <v>419</v>
      </c>
      <c r="V13" s="98" t="s">
        <v>401</v>
      </c>
      <c r="W13" s="99">
        <v>1</v>
      </c>
      <c r="X13" s="88" t="s">
        <v>172</v>
      </c>
      <c r="Y13" s="87">
        <v>0</v>
      </c>
      <c r="Z13" s="53">
        <v>1</v>
      </c>
      <c r="AA13" s="89">
        <v>1</v>
      </c>
      <c r="AB13" s="89">
        <v>0</v>
      </c>
      <c r="AC13" s="89">
        <v>0</v>
      </c>
      <c r="AD13" s="90">
        <v>0</v>
      </c>
      <c r="AE13" s="90">
        <v>0</v>
      </c>
      <c r="AF13" s="26">
        <v>31700000</v>
      </c>
      <c r="AG13" s="96" t="s">
        <v>423</v>
      </c>
      <c r="AH13" s="97" t="s">
        <v>55</v>
      </c>
      <c r="AI13" s="58">
        <v>31626957</v>
      </c>
      <c r="AJ13" s="29"/>
    </row>
    <row r="14" spans="1:36" ht="85.5" x14ac:dyDescent="0.25">
      <c r="A14" s="17">
        <v>3</v>
      </c>
      <c r="B14" s="18" t="s">
        <v>80</v>
      </c>
      <c r="C14" s="17">
        <v>1</v>
      </c>
      <c r="D14" s="17" t="s">
        <v>81</v>
      </c>
      <c r="E14" s="18" t="s">
        <v>82</v>
      </c>
      <c r="F14" s="17">
        <v>4</v>
      </c>
      <c r="G14" s="17" t="s">
        <v>415</v>
      </c>
      <c r="H14" s="19" t="s">
        <v>416</v>
      </c>
      <c r="I14" s="17">
        <v>17</v>
      </c>
      <c r="J14" s="17"/>
      <c r="K14" s="18" t="s">
        <v>417</v>
      </c>
      <c r="L14" s="20">
        <v>2020051290065</v>
      </c>
      <c r="M14" s="17">
        <v>3</v>
      </c>
      <c r="N14" s="17">
        <v>3143</v>
      </c>
      <c r="O14" s="18" t="s">
        <v>420</v>
      </c>
      <c r="P14" s="17" t="s">
        <v>50</v>
      </c>
      <c r="Q14" s="17">
        <v>4</v>
      </c>
      <c r="R14" s="17" t="s">
        <v>51</v>
      </c>
      <c r="S14" s="87">
        <v>1</v>
      </c>
      <c r="T14" s="18" t="s">
        <v>400</v>
      </c>
      <c r="U14" s="18" t="s">
        <v>421</v>
      </c>
      <c r="V14" s="17" t="s">
        <v>401</v>
      </c>
      <c r="W14" s="87">
        <v>1</v>
      </c>
      <c r="X14" s="88" t="s">
        <v>172</v>
      </c>
      <c r="Y14" s="87">
        <v>0</v>
      </c>
      <c r="Z14" s="53">
        <v>1</v>
      </c>
      <c r="AA14" s="89">
        <v>0</v>
      </c>
      <c r="AB14" s="89">
        <v>0</v>
      </c>
      <c r="AC14" s="89">
        <v>1</v>
      </c>
      <c r="AD14" s="90">
        <v>0</v>
      </c>
      <c r="AE14" s="90">
        <v>0</v>
      </c>
      <c r="AF14" s="26">
        <v>12570000</v>
      </c>
      <c r="AG14" s="96" t="s">
        <v>422</v>
      </c>
      <c r="AH14" s="97" t="s">
        <v>155</v>
      </c>
      <c r="AI14" s="56">
        <v>12570000</v>
      </c>
      <c r="AJ14" s="29"/>
    </row>
    <row r="15" spans="1:36" ht="85.5" x14ac:dyDescent="0.25">
      <c r="A15" s="17">
        <v>3</v>
      </c>
      <c r="B15" s="18" t="s">
        <v>80</v>
      </c>
      <c r="C15" s="17">
        <v>1</v>
      </c>
      <c r="D15" s="17" t="s">
        <v>81</v>
      </c>
      <c r="E15" s="18" t="s">
        <v>82</v>
      </c>
      <c r="F15" s="17">
        <v>4</v>
      </c>
      <c r="G15" s="17" t="s">
        <v>415</v>
      </c>
      <c r="H15" s="19" t="s">
        <v>416</v>
      </c>
      <c r="I15" s="17">
        <v>9</v>
      </c>
      <c r="J15" s="17">
        <v>11</v>
      </c>
      <c r="K15" s="18" t="s">
        <v>417</v>
      </c>
      <c r="L15" s="20">
        <v>2020051290065</v>
      </c>
      <c r="M15" s="17">
        <v>4</v>
      </c>
      <c r="N15" s="17">
        <v>3144</v>
      </c>
      <c r="O15" s="18" t="s">
        <v>424</v>
      </c>
      <c r="P15" s="17" t="s">
        <v>50</v>
      </c>
      <c r="Q15" s="17">
        <v>4</v>
      </c>
      <c r="R15" s="17" t="s">
        <v>51</v>
      </c>
      <c r="S15" s="87">
        <v>1</v>
      </c>
      <c r="T15" s="18" t="s">
        <v>400</v>
      </c>
      <c r="U15" s="74" t="s">
        <v>425</v>
      </c>
      <c r="V15" s="17" t="s">
        <v>401</v>
      </c>
      <c r="W15" s="87">
        <v>600</v>
      </c>
      <c r="X15" s="88" t="s">
        <v>172</v>
      </c>
      <c r="Y15" s="87">
        <v>150</v>
      </c>
      <c r="Z15" s="53">
        <v>211</v>
      </c>
      <c r="AA15" s="89">
        <v>150</v>
      </c>
      <c r="AB15" s="89">
        <v>150</v>
      </c>
      <c r="AC15" s="89">
        <v>150</v>
      </c>
      <c r="AD15" s="90">
        <v>0</v>
      </c>
      <c r="AE15" s="90">
        <v>0</v>
      </c>
      <c r="AF15" s="26">
        <v>53940000</v>
      </c>
      <c r="AG15" s="27" t="s">
        <v>739</v>
      </c>
      <c r="AH15" s="17" t="s">
        <v>155</v>
      </c>
      <c r="AI15" s="58">
        <v>16381334</v>
      </c>
      <c r="AJ15" s="29" t="s">
        <v>989</v>
      </c>
    </row>
    <row r="16" spans="1:36" ht="85.5" x14ac:dyDescent="0.25">
      <c r="A16" s="17">
        <v>3</v>
      </c>
      <c r="B16" s="18" t="s">
        <v>80</v>
      </c>
      <c r="C16" s="17">
        <v>1</v>
      </c>
      <c r="D16" s="17" t="s">
        <v>81</v>
      </c>
      <c r="E16" s="18" t="s">
        <v>82</v>
      </c>
      <c r="F16" s="17">
        <v>4</v>
      </c>
      <c r="G16" s="17" t="s">
        <v>415</v>
      </c>
      <c r="H16" s="19" t="s">
        <v>416</v>
      </c>
      <c r="I16" s="17">
        <v>17</v>
      </c>
      <c r="J16" s="17"/>
      <c r="K16" s="18" t="s">
        <v>417</v>
      </c>
      <c r="L16" s="20">
        <v>2020051290065</v>
      </c>
      <c r="M16" s="17">
        <v>6</v>
      </c>
      <c r="N16" s="17">
        <v>3146</v>
      </c>
      <c r="O16" s="69" t="s">
        <v>426</v>
      </c>
      <c r="P16" s="17" t="s">
        <v>50</v>
      </c>
      <c r="Q16" s="17">
        <v>4</v>
      </c>
      <c r="R16" s="17" t="s">
        <v>51</v>
      </c>
      <c r="S16" s="100">
        <v>1</v>
      </c>
      <c r="T16" s="18" t="s">
        <v>400</v>
      </c>
      <c r="U16" s="30" t="s">
        <v>427</v>
      </c>
      <c r="V16" s="17" t="s">
        <v>401</v>
      </c>
      <c r="W16" s="87">
        <v>12</v>
      </c>
      <c r="X16" s="88" t="s">
        <v>172</v>
      </c>
      <c r="Y16" s="87">
        <v>3</v>
      </c>
      <c r="Z16" s="53">
        <v>0</v>
      </c>
      <c r="AA16" s="89">
        <v>3</v>
      </c>
      <c r="AB16" s="89">
        <v>3</v>
      </c>
      <c r="AC16" s="89">
        <v>3</v>
      </c>
      <c r="AD16" s="90">
        <v>0</v>
      </c>
      <c r="AE16" s="90">
        <v>0</v>
      </c>
      <c r="AF16" s="26">
        <v>25200000</v>
      </c>
      <c r="AG16" s="27" t="s">
        <v>899</v>
      </c>
      <c r="AH16" s="28" t="s">
        <v>900</v>
      </c>
      <c r="AI16" s="58">
        <v>0</v>
      </c>
      <c r="AJ16" s="29"/>
    </row>
    <row r="17" spans="1:36" ht="85.5" x14ac:dyDescent="0.25">
      <c r="A17" s="17">
        <v>3</v>
      </c>
      <c r="B17" s="18" t="s">
        <v>80</v>
      </c>
      <c r="C17" s="17">
        <v>1</v>
      </c>
      <c r="D17" s="17" t="s">
        <v>81</v>
      </c>
      <c r="E17" s="18" t="s">
        <v>82</v>
      </c>
      <c r="F17" s="17">
        <v>4</v>
      </c>
      <c r="G17" s="17" t="s">
        <v>415</v>
      </c>
      <c r="H17" s="19" t="s">
        <v>416</v>
      </c>
      <c r="I17" s="17">
        <v>17</v>
      </c>
      <c r="J17" s="17"/>
      <c r="K17" s="18" t="s">
        <v>417</v>
      </c>
      <c r="L17" s="20">
        <v>2020051290065</v>
      </c>
      <c r="M17" s="17">
        <v>6</v>
      </c>
      <c r="N17" s="17">
        <v>3146</v>
      </c>
      <c r="O17" s="69" t="s">
        <v>426</v>
      </c>
      <c r="P17" s="17" t="s">
        <v>50</v>
      </c>
      <c r="Q17" s="17">
        <v>4</v>
      </c>
      <c r="R17" s="17" t="s">
        <v>51</v>
      </c>
      <c r="S17" s="100">
        <v>1</v>
      </c>
      <c r="T17" s="18" t="s">
        <v>400</v>
      </c>
      <c r="U17" s="30" t="s">
        <v>432</v>
      </c>
      <c r="V17" s="17" t="s">
        <v>401</v>
      </c>
      <c r="W17" s="87">
        <v>270</v>
      </c>
      <c r="X17" s="88" t="s">
        <v>172</v>
      </c>
      <c r="Y17" s="87">
        <v>50</v>
      </c>
      <c r="Z17" s="53">
        <v>0</v>
      </c>
      <c r="AA17" s="89">
        <v>60</v>
      </c>
      <c r="AB17" s="89">
        <v>80</v>
      </c>
      <c r="AC17" s="89">
        <v>80</v>
      </c>
      <c r="AD17" s="90">
        <v>0</v>
      </c>
      <c r="AE17" s="90">
        <v>0</v>
      </c>
      <c r="AF17" s="26">
        <v>215400000</v>
      </c>
      <c r="AG17" s="27" t="s">
        <v>901</v>
      </c>
      <c r="AH17" s="28" t="s">
        <v>902</v>
      </c>
      <c r="AI17" s="58">
        <v>0</v>
      </c>
      <c r="AJ17" s="29"/>
    </row>
    <row r="18" spans="1:36" ht="128.25" x14ac:dyDescent="0.25">
      <c r="A18" s="17">
        <v>3</v>
      </c>
      <c r="B18" s="18" t="s">
        <v>80</v>
      </c>
      <c r="C18" s="17">
        <v>2</v>
      </c>
      <c r="D18" s="17" t="s">
        <v>90</v>
      </c>
      <c r="E18" s="18" t="s">
        <v>91</v>
      </c>
      <c r="F18" s="17">
        <v>1</v>
      </c>
      <c r="G18" s="17" t="s">
        <v>92</v>
      </c>
      <c r="H18" s="19" t="s">
        <v>93</v>
      </c>
      <c r="I18" s="17">
        <v>13</v>
      </c>
      <c r="J18" s="17">
        <v>12</v>
      </c>
      <c r="K18" s="18" t="s">
        <v>433</v>
      </c>
      <c r="L18" s="20">
        <v>2020051290066</v>
      </c>
      <c r="M18" s="17">
        <v>2</v>
      </c>
      <c r="N18" s="17">
        <v>3212</v>
      </c>
      <c r="O18" s="18" t="s">
        <v>434</v>
      </c>
      <c r="P18" s="17" t="s">
        <v>50</v>
      </c>
      <c r="Q18" s="17">
        <v>4</v>
      </c>
      <c r="R18" s="17" t="s">
        <v>51</v>
      </c>
      <c r="S18" s="100">
        <v>1</v>
      </c>
      <c r="T18" s="18" t="s">
        <v>400</v>
      </c>
      <c r="U18" s="101" t="s">
        <v>903</v>
      </c>
      <c r="V18" s="17" t="s">
        <v>210</v>
      </c>
      <c r="W18" s="102">
        <v>1</v>
      </c>
      <c r="X18" s="88" t="s">
        <v>172</v>
      </c>
      <c r="Y18" s="102">
        <v>0.1</v>
      </c>
      <c r="Z18" s="61">
        <v>0.1</v>
      </c>
      <c r="AA18" s="102">
        <v>0.3</v>
      </c>
      <c r="AB18" s="102">
        <v>0.4</v>
      </c>
      <c r="AC18" s="102">
        <v>0.2</v>
      </c>
      <c r="AD18" s="90">
        <v>0</v>
      </c>
      <c r="AE18" s="90">
        <v>0</v>
      </c>
      <c r="AF18" s="26">
        <v>321267384</v>
      </c>
      <c r="AG18" s="27" t="s">
        <v>409</v>
      </c>
      <c r="AH18" s="28" t="s">
        <v>155</v>
      </c>
      <c r="AI18" s="58">
        <v>0</v>
      </c>
      <c r="AJ18" s="29" t="s">
        <v>989</v>
      </c>
    </row>
    <row r="19" spans="1:36" ht="85.5" x14ac:dyDescent="0.25">
      <c r="A19" s="17">
        <v>3</v>
      </c>
      <c r="B19" s="18" t="s">
        <v>80</v>
      </c>
      <c r="C19" s="17">
        <v>2</v>
      </c>
      <c r="D19" s="17" t="s">
        <v>90</v>
      </c>
      <c r="E19" s="18" t="s">
        <v>91</v>
      </c>
      <c r="F19" s="17">
        <v>2</v>
      </c>
      <c r="G19" s="17" t="s">
        <v>435</v>
      </c>
      <c r="H19" s="19" t="s">
        <v>436</v>
      </c>
      <c r="I19" s="17">
        <v>15</v>
      </c>
      <c r="J19" s="17"/>
      <c r="K19" s="18" t="s">
        <v>437</v>
      </c>
      <c r="L19" s="20">
        <v>2020051290071</v>
      </c>
      <c r="M19" s="17">
        <v>2</v>
      </c>
      <c r="N19" s="17">
        <v>3222</v>
      </c>
      <c r="O19" s="18" t="s">
        <v>439</v>
      </c>
      <c r="P19" s="17" t="s">
        <v>50</v>
      </c>
      <c r="Q19" s="17">
        <v>4</v>
      </c>
      <c r="R19" s="17" t="s">
        <v>51</v>
      </c>
      <c r="S19" s="100">
        <v>1</v>
      </c>
      <c r="T19" s="18" t="s">
        <v>400</v>
      </c>
      <c r="U19" s="101" t="s">
        <v>440</v>
      </c>
      <c r="V19" s="17" t="s">
        <v>401</v>
      </c>
      <c r="W19" s="87">
        <v>100</v>
      </c>
      <c r="X19" s="88" t="s">
        <v>172</v>
      </c>
      <c r="Y19" s="87">
        <v>0</v>
      </c>
      <c r="Z19" s="53">
        <v>0</v>
      </c>
      <c r="AA19" s="89">
        <v>30</v>
      </c>
      <c r="AB19" s="89">
        <v>40</v>
      </c>
      <c r="AC19" s="89">
        <v>30</v>
      </c>
      <c r="AD19" s="90">
        <v>0</v>
      </c>
      <c r="AE19" s="26"/>
      <c r="AF19" s="26">
        <v>159400000</v>
      </c>
      <c r="AG19" s="26" t="s">
        <v>318</v>
      </c>
      <c r="AH19" s="26" t="s">
        <v>155</v>
      </c>
      <c r="AI19" s="265">
        <v>0</v>
      </c>
      <c r="AJ19" s="17"/>
    </row>
    <row r="20" spans="1:36" ht="71.25" x14ac:dyDescent="0.25">
      <c r="A20" s="17">
        <v>3</v>
      </c>
      <c r="B20" s="18" t="s">
        <v>80</v>
      </c>
      <c r="C20" s="17">
        <v>2</v>
      </c>
      <c r="D20" s="17" t="s">
        <v>90</v>
      </c>
      <c r="E20" s="18" t="s">
        <v>91</v>
      </c>
      <c r="F20" s="20">
        <v>2</v>
      </c>
      <c r="G20" s="17" t="s">
        <v>435</v>
      </c>
      <c r="H20" s="19" t="s">
        <v>436</v>
      </c>
      <c r="I20" s="17">
        <v>15</v>
      </c>
      <c r="J20" s="17"/>
      <c r="K20" s="18" t="s">
        <v>437</v>
      </c>
      <c r="L20" s="20">
        <v>2020051290071</v>
      </c>
      <c r="M20" s="17">
        <v>7</v>
      </c>
      <c r="N20" s="17">
        <v>3227</v>
      </c>
      <c r="O20" s="18" t="s">
        <v>442</v>
      </c>
      <c r="P20" s="17" t="s">
        <v>50</v>
      </c>
      <c r="Q20" s="17">
        <v>4</v>
      </c>
      <c r="R20" s="21" t="s">
        <v>51</v>
      </c>
      <c r="S20" s="100">
        <v>1</v>
      </c>
      <c r="T20" s="18" t="s">
        <v>400</v>
      </c>
      <c r="U20" s="101" t="s">
        <v>905</v>
      </c>
      <c r="V20" s="17" t="s">
        <v>401</v>
      </c>
      <c r="W20" s="87">
        <v>1100</v>
      </c>
      <c r="X20" s="88" t="s">
        <v>172</v>
      </c>
      <c r="Y20" s="87">
        <v>0</v>
      </c>
      <c r="Z20" s="53">
        <v>0</v>
      </c>
      <c r="AA20" s="89">
        <v>200</v>
      </c>
      <c r="AB20" s="89">
        <v>400</v>
      </c>
      <c r="AC20" s="89">
        <v>500</v>
      </c>
      <c r="AD20" s="90">
        <v>0</v>
      </c>
      <c r="AE20" s="26"/>
      <c r="AF20" s="26">
        <v>40000000</v>
      </c>
      <c r="AG20" s="26" t="s">
        <v>318</v>
      </c>
      <c r="AH20" s="26" t="s">
        <v>155</v>
      </c>
      <c r="AI20" s="265">
        <v>0</v>
      </c>
      <c r="AJ20" s="17"/>
    </row>
    <row r="21" spans="1:36" ht="57" x14ac:dyDescent="0.25">
      <c r="A21" s="17">
        <v>3</v>
      </c>
      <c r="B21" s="18" t="s">
        <v>80</v>
      </c>
      <c r="C21" s="17">
        <v>2</v>
      </c>
      <c r="D21" s="17" t="s">
        <v>90</v>
      </c>
      <c r="E21" s="18" t="s">
        <v>91</v>
      </c>
      <c r="F21" s="20">
        <v>3</v>
      </c>
      <c r="G21" s="17" t="s">
        <v>443</v>
      </c>
      <c r="H21" s="19" t="s">
        <v>444</v>
      </c>
      <c r="I21" s="17">
        <v>6</v>
      </c>
      <c r="J21" s="17">
        <v>15</v>
      </c>
      <c r="K21" s="18" t="s">
        <v>445</v>
      </c>
      <c r="L21" s="20">
        <v>2020051290063</v>
      </c>
      <c r="M21" s="17">
        <v>5</v>
      </c>
      <c r="N21" s="17">
        <v>3235</v>
      </c>
      <c r="O21" s="18" t="s">
        <v>446</v>
      </c>
      <c r="P21" s="17" t="s">
        <v>50</v>
      </c>
      <c r="Q21" s="17">
        <v>4</v>
      </c>
      <c r="R21" s="21" t="s">
        <v>51</v>
      </c>
      <c r="S21" s="100">
        <v>1</v>
      </c>
      <c r="T21" s="18" t="s">
        <v>400</v>
      </c>
      <c r="U21" s="101" t="s">
        <v>447</v>
      </c>
      <c r="V21" s="17" t="s">
        <v>401</v>
      </c>
      <c r="W21" s="87">
        <v>6</v>
      </c>
      <c r="X21" s="88" t="s">
        <v>172</v>
      </c>
      <c r="Y21" s="87">
        <v>0</v>
      </c>
      <c r="Z21" s="53">
        <v>0</v>
      </c>
      <c r="AA21" s="103">
        <v>2</v>
      </c>
      <c r="AB21" s="103">
        <v>2</v>
      </c>
      <c r="AC21" s="103">
        <v>2</v>
      </c>
      <c r="AD21" s="90">
        <v>0</v>
      </c>
      <c r="AE21" s="26"/>
      <c r="AF21" s="26">
        <v>28400000</v>
      </c>
      <c r="AG21" s="26" t="s">
        <v>466</v>
      </c>
      <c r="AH21" s="26" t="s">
        <v>155</v>
      </c>
      <c r="AI21" s="265">
        <v>0</v>
      </c>
      <c r="AJ21" s="17"/>
    </row>
    <row r="22" spans="1:36" ht="71.25" x14ac:dyDescent="0.25">
      <c r="A22" s="17">
        <v>3</v>
      </c>
      <c r="B22" s="18" t="s">
        <v>80</v>
      </c>
      <c r="C22" s="17">
        <v>2</v>
      </c>
      <c r="D22" s="17" t="s">
        <v>90</v>
      </c>
      <c r="E22" s="18" t="s">
        <v>91</v>
      </c>
      <c r="F22" s="20">
        <v>4</v>
      </c>
      <c r="G22" s="17" t="s">
        <v>448</v>
      </c>
      <c r="H22" s="19" t="s">
        <v>449</v>
      </c>
      <c r="I22" s="17">
        <v>15</v>
      </c>
      <c r="J22" s="17"/>
      <c r="K22" s="18" t="s">
        <v>450</v>
      </c>
      <c r="L22" s="20">
        <v>2020051290069</v>
      </c>
      <c r="M22" s="17">
        <v>1</v>
      </c>
      <c r="N22" s="17">
        <v>3241</v>
      </c>
      <c r="O22" s="18" t="s">
        <v>451</v>
      </c>
      <c r="P22" s="17" t="s">
        <v>50</v>
      </c>
      <c r="Q22" s="17">
        <v>3</v>
      </c>
      <c r="R22" s="21" t="s">
        <v>51</v>
      </c>
      <c r="S22" s="100">
        <v>1</v>
      </c>
      <c r="T22" s="18" t="s">
        <v>400</v>
      </c>
      <c r="U22" s="18" t="s">
        <v>452</v>
      </c>
      <c r="V22" s="17" t="s">
        <v>401</v>
      </c>
      <c r="W22" s="87">
        <v>6</v>
      </c>
      <c r="X22" s="88" t="s">
        <v>172</v>
      </c>
      <c r="Y22" s="87">
        <v>0</v>
      </c>
      <c r="Z22" s="53">
        <v>0</v>
      </c>
      <c r="AA22" s="89">
        <v>2</v>
      </c>
      <c r="AB22" s="103">
        <v>2</v>
      </c>
      <c r="AC22" s="103">
        <v>2</v>
      </c>
      <c r="AD22" s="90">
        <v>0</v>
      </c>
      <c r="AE22" s="26"/>
      <c r="AF22" s="26">
        <v>86530800</v>
      </c>
      <c r="AG22" s="27" t="s">
        <v>438</v>
      </c>
      <c r="AH22" s="28" t="s">
        <v>900</v>
      </c>
      <c r="AI22" s="265">
        <v>0</v>
      </c>
      <c r="AJ22" s="17"/>
    </row>
    <row r="23" spans="1:36" ht="71.25" x14ac:dyDescent="0.25">
      <c r="A23" s="17">
        <v>3</v>
      </c>
      <c r="B23" s="18" t="s">
        <v>80</v>
      </c>
      <c r="C23" s="17">
        <v>2</v>
      </c>
      <c r="D23" s="17" t="s">
        <v>90</v>
      </c>
      <c r="E23" s="18" t="s">
        <v>91</v>
      </c>
      <c r="F23" s="20">
        <v>4</v>
      </c>
      <c r="G23" s="17" t="s">
        <v>448</v>
      </c>
      <c r="H23" s="19" t="s">
        <v>449</v>
      </c>
      <c r="I23" s="17">
        <v>15</v>
      </c>
      <c r="J23" s="17"/>
      <c r="K23" s="18" t="s">
        <v>450</v>
      </c>
      <c r="L23" s="20">
        <v>2020051290069</v>
      </c>
      <c r="M23" s="17">
        <v>2</v>
      </c>
      <c r="N23" s="17">
        <v>3242</v>
      </c>
      <c r="O23" s="18" t="s">
        <v>453</v>
      </c>
      <c r="P23" s="17" t="s">
        <v>50</v>
      </c>
      <c r="Q23" s="17">
        <v>3</v>
      </c>
      <c r="R23" s="21" t="s">
        <v>51</v>
      </c>
      <c r="S23" s="100">
        <v>1</v>
      </c>
      <c r="T23" s="18" t="s">
        <v>400</v>
      </c>
      <c r="U23" s="18" t="s">
        <v>454</v>
      </c>
      <c r="V23" s="17" t="s">
        <v>401</v>
      </c>
      <c r="W23" s="87">
        <v>12</v>
      </c>
      <c r="X23" s="88" t="s">
        <v>172</v>
      </c>
      <c r="Y23" s="87">
        <v>3</v>
      </c>
      <c r="Z23" s="53">
        <v>1</v>
      </c>
      <c r="AA23" s="89">
        <v>3</v>
      </c>
      <c r="AB23" s="103">
        <v>3</v>
      </c>
      <c r="AC23" s="103">
        <v>3</v>
      </c>
      <c r="AD23" s="90">
        <v>0</v>
      </c>
      <c r="AE23" s="26"/>
      <c r="AF23" s="26">
        <v>43265400</v>
      </c>
      <c r="AG23" s="27" t="s">
        <v>438</v>
      </c>
      <c r="AH23" s="28" t="s">
        <v>900</v>
      </c>
      <c r="AI23" s="265">
        <v>0</v>
      </c>
      <c r="AJ23" s="17" t="s">
        <v>1007</v>
      </c>
    </row>
    <row r="24" spans="1:36" ht="71.25" x14ac:dyDescent="0.25">
      <c r="A24" s="17">
        <v>3</v>
      </c>
      <c r="B24" s="18" t="s">
        <v>80</v>
      </c>
      <c r="C24" s="17">
        <v>2</v>
      </c>
      <c r="D24" s="17" t="s">
        <v>90</v>
      </c>
      <c r="E24" s="18" t="s">
        <v>91</v>
      </c>
      <c r="F24" s="20">
        <v>4</v>
      </c>
      <c r="G24" s="17" t="s">
        <v>448</v>
      </c>
      <c r="H24" s="19" t="s">
        <v>449</v>
      </c>
      <c r="I24" s="17">
        <v>15</v>
      </c>
      <c r="J24" s="17"/>
      <c r="K24" s="18" t="s">
        <v>450</v>
      </c>
      <c r="L24" s="20">
        <v>2020051290069</v>
      </c>
      <c r="M24" s="17">
        <v>4</v>
      </c>
      <c r="N24" s="17">
        <v>3244</v>
      </c>
      <c r="O24" s="18" t="s">
        <v>455</v>
      </c>
      <c r="P24" s="17" t="s">
        <v>50</v>
      </c>
      <c r="Q24" s="21">
        <v>6</v>
      </c>
      <c r="R24" s="21" t="s">
        <v>51</v>
      </c>
      <c r="S24" s="104">
        <v>1</v>
      </c>
      <c r="T24" s="18" t="s">
        <v>400</v>
      </c>
      <c r="U24" s="18" t="s">
        <v>456</v>
      </c>
      <c r="V24" s="17" t="s">
        <v>401</v>
      </c>
      <c r="W24" s="105">
        <v>2</v>
      </c>
      <c r="X24" s="17" t="s">
        <v>172</v>
      </c>
      <c r="Y24" s="87">
        <v>0</v>
      </c>
      <c r="Z24" s="53">
        <v>0</v>
      </c>
      <c r="AA24" s="87">
        <v>1</v>
      </c>
      <c r="AB24" s="87">
        <v>1</v>
      </c>
      <c r="AC24" s="87">
        <v>0</v>
      </c>
      <c r="AD24" s="90">
        <v>0</v>
      </c>
      <c r="AE24" s="26"/>
      <c r="AF24" s="26">
        <v>10500000</v>
      </c>
      <c r="AG24" s="26" t="s">
        <v>208</v>
      </c>
      <c r="AH24" s="26" t="s">
        <v>155</v>
      </c>
      <c r="AI24" s="265">
        <v>0</v>
      </c>
      <c r="AJ24" s="17"/>
    </row>
    <row r="25" spans="1:36" ht="71.25" x14ac:dyDescent="0.25">
      <c r="A25" s="17">
        <v>3</v>
      </c>
      <c r="B25" s="18" t="s">
        <v>80</v>
      </c>
      <c r="C25" s="17">
        <v>2</v>
      </c>
      <c r="D25" s="17" t="s">
        <v>90</v>
      </c>
      <c r="E25" s="18" t="s">
        <v>91</v>
      </c>
      <c r="F25" s="20">
        <v>4</v>
      </c>
      <c r="G25" s="17" t="s">
        <v>448</v>
      </c>
      <c r="H25" s="19" t="s">
        <v>449</v>
      </c>
      <c r="I25" s="17">
        <v>11</v>
      </c>
      <c r="J25" s="17">
        <v>13</v>
      </c>
      <c r="K25" s="18" t="s">
        <v>450</v>
      </c>
      <c r="L25" s="20">
        <v>2020051290069</v>
      </c>
      <c r="M25" s="17">
        <v>5</v>
      </c>
      <c r="N25" s="17">
        <v>3245</v>
      </c>
      <c r="O25" s="18" t="s">
        <v>457</v>
      </c>
      <c r="P25" s="17" t="s">
        <v>50</v>
      </c>
      <c r="Q25" s="17">
        <v>7</v>
      </c>
      <c r="R25" s="21" t="s">
        <v>51</v>
      </c>
      <c r="S25" s="100">
        <v>2</v>
      </c>
      <c r="T25" s="18" t="s">
        <v>400</v>
      </c>
      <c r="U25" s="101" t="s">
        <v>458</v>
      </c>
      <c r="V25" s="17" t="s">
        <v>401</v>
      </c>
      <c r="W25" s="87">
        <v>12</v>
      </c>
      <c r="X25" s="88" t="s">
        <v>172</v>
      </c>
      <c r="Y25" s="87">
        <v>2</v>
      </c>
      <c r="Z25" s="53">
        <v>0</v>
      </c>
      <c r="AA25" s="103">
        <v>4</v>
      </c>
      <c r="AB25" s="103">
        <v>3</v>
      </c>
      <c r="AC25" s="103">
        <v>3</v>
      </c>
      <c r="AD25" s="90">
        <v>0</v>
      </c>
      <c r="AE25" s="90">
        <v>0</v>
      </c>
      <c r="AF25" s="26">
        <v>302857800</v>
      </c>
      <c r="AG25" s="27" t="s">
        <v>438</v>
      </c>
      <c r="AH25" s="28" t="s">
        <v>900</v>
      </c>
      <c r="AI25" s="58">
        <v>0</v>
      </c>
      <c r="AJ25" s="29"/>
    </row>
    <row r="26" spans="1:36" ht="57" x14ac:dyDescent="0.25">
      <c r="A26" s="17">
        <v>3</v>
      </c>
      <c r="B26" s="18" t="s">
        <v>80</v>
      </c>
      <c r="C26" s="17">
        <v>4</v>
      </c>
      <c r="D26" s="17" t="s">
        <v>103</v>
      </c>
      <c r="E26" s="18" t="s">
        <v>104</v>
      </c>
      <c r="F26" s="20">
        <v>3</v>
      </c>
      <c r="G26" s="17" t="s">
        <v>459</v>
      </c>
      <c r="H26" s="19" t="s">
        <v>460</v>
      </c>
      <c r="I26" s="17">
        <v>6</v>
      </c>
      <c r="J26" s="17"/>
      <c r="K26" s="18" t="s">
        <v>461</v>
      </c>
      <c r="L26" s="20">
        <v>2020051290068</v>
      </c>
      <c r="M26" s="17">
        <v>4</v>
      </c>
      <c r="N26" s="17">
        <v>3434</v>
      </c>
      <c r="O26" s="18" t="s">
        <v>462</v>
      </c>
      <c r="P26" s="17" t="s">
        <v>210</v>
      </c>
      <c r="Q26" s="21">
        <v>1</v>
      </c>
      <c r="R26" s="21" t="s">
        <v>85</v>
      </c>
      <c r="S26" s="104">
        <v>1</v>
      </c>
      <c r="T26" s="18" t="s">
        <v>400</v>
      </c>
      <c r="U26" s="106" t="s">
        <v>463</v>
      </c>
      <c r="V26" s="70" t="s">
        <v>330</v>
      </c>
      <c r="W26" s="87">
        <v>1</v>
      </c>
      <c r="X26" s="88" t="s">
        <v>172</v>
      </c>
      <c r="Y26" s="87">
        <v>0</v>
      </c>
      <c r="Z26" s="53">
        <v>0</v>
      </c>
      <c r="AA26" s="103">
        <v>1</v>
      </c>
      <c r="AB26" s="103">
        <v>0</v>
      </c>
      <c r="AC26" s="103">
        <v>0</v>
      </c>
      <c r="AD26" s="90">
        <v>0</v>
      </c>
      <c r="AE26" s="90">
        <v>0</v>
      </c>
      <c r="AF26" s="26">
        <v>40000000</v>
      </c>
      <c r="AG26" s="27" t="s">
        <v>196</v>
      </c>
      <c r="AH26" s="27" t="s">
        <v>155</v>
      </c>
      <c r="AI26" s="266">
        <v>0</v>
      </c>
      <c r="AJ26" s="29"/>
    </row>
    <row r="27" spans="1:36" ht="57" x14ac:dyDescent="0.25">
      <c r="A27" s="17">
        <v>3</v>
      </c>
      <c r="B27" s="18" t="s">
        <v>80</v>
      </c>
      <c r="C27" s="17">
        <v>4</v>
      </c>
      <c r="D27" s="17" t="s">
        <v>103</v>
      </c>
      <c r="E27" s="18" t="s">
        <v>104</v>
      </c>
      <c r="F27" s="20">
        <v>3</v>
      </c>
      <c r="G27" s="17" t="s">
        <v>459</v>
      </c>
      <c r="H27" s="19" t="s">
        <v>460</v>
      </c>
      <c r="I27" s="17">
        <v>6</v>
      </c>
      <c r="J27" s="17"/>
      <c r="K27" s="18" t="s">
        <v>461</v>
      </c>
      <c r="L27" s="20">
        <v>2020051290068</v>
      </c>
      <c r="M27" s="17">
        <v>5</v>
      </c>
      <c r="N27" s="17">
        <v>3435</v>
      </c>
      <c r="O27" s="18" t="s">
        <v>464</v>
      </c>
      <c r="P27" s="17" t="s">
        <v>50</v>
      </c>
      <c r="Q27" s="17">
        <v>3</v>
      </c>
      <c r="R27" s="21" t="s">
        <v>51</v>
      </c>
      <c r="S27" s="100">
        <v>1</v>
      </c>
      <c r="T27" s="18" t="s">
        <v>400</v>
      </c>
      <c r="U27" s="18" t="s">
        <v>465</v>
      </c>
      <c r="V27" s="70" t="s">
        <v>330</v>
      </c>
      <c r="W27" s="87">
        <v>24</v>
      </c>
      <c r="X27" s="88" t="s">
        <v>172</v>
      </c>
      <c r="Y27" s="87">
        <v>3</v>
      </c>
      <c r="Z27" s="53">
        <v>4</v>
      </c>
      <c r="AA27" s="103">
        <v>10</v>
      </c>
      <c r="AB27" s="103">
        <v>7</v>
      </c>
      <c r="AC27" s="103">
        <v>4</v>
      </c>
      <c r="AD27" s="90">
        <v>0</v>
      </c>
      <c r="AE27" s="90">
        <v>0</v>
      </c>
      <c r="AF27" s="26">
        <v>27800000</v>
      </c>
      <c r="AG27" s="27" t="s">
        <v>196</v>
      </c>
      <c r="AH27" s="27" t="s">
        <v>155</v>
      </c>
      <c r="AI27" s="58">
        <v>2661333</v>
      </c>
      <c r="AJ27" s="29"/>
    </row>
    <row r="28" spans="1:36" ht="85.5" x14ac:dyDescent="0.25">
      <c r="A28" s="17">
        <v>4</v>
      </c>
      <c r="B28" s="18" t="s">
        <v>137</v>
      </c>
      <c r="C28" s="17">
        <v>2</v>
      </c>
      <c r="D28" s="17" t="s">
        <v>138</v>
      </c>
      <c r="E28" s="18" t="s">
        <v>139</v>
      </c>
      <c r="F28" s="20">
        <v>1</v>
      </c>
      <c r="G28" s="17" t="s">
        <v>140</v>
      </c>
      <c r="H28" s="19" t="s">
        <v>141</v>
      </c>
      <c r="I28" s="17">
        <v>17</v>
      </c>
      <c r="J28" s="17"/>
      <c r="K28" s="18" t="s">
        <v>467</v>
      </c>
      <c r="L28" s="20">
        <v>2020051290070</v>
      </c>
      <c r="M28" s="17">
        <v>3</v>
      </c>
      <c r="N28" s="17">
        <v>4213</v>
      </c>
      <c r="O28" s="18" t="s">
        <v>468</v>
      </c>
      <c r="P28" s="17" t="s">
        <v>50</v>
      </c>
      <c r="Q28" s="17">
        <v>4</v>
      </c>
      <c r="R28" s="21" t="s">
        <v>100</v>
      </c>
      <c r="S28" s="100">
        <v>1</v>
      </c>
      <c r="T28" s="18" t="s">
        <v>400</v>
      </c>
      <c r="U28" s="18" t="s">
        <v>469</v>
      </c>
      <c r="V28" s="17" t="s">
        <v>210</v>
      </c>
      <c r="W28" s="102">
        <v>1</v>
      </c>
      <c r="X28" s="88" t="s">
        <v>190</v>
      </c>
      <c r="Y28" s="21">
        <v>0.1</v>
      </c>
      <c r="Z28" s="60">
        <v>0.1</v>
      </c>
      <c r="AA28" s="21">
        <v>0.3</v>
      </c>
      <c r="AB28" s="21">
        <v>0.7</v>
      </c>
      <c r="AC28" s="21">
        <v>1</v>
      </c>
      <c r="AD28" s="90">
        <v>0</v>
      </c>
      <c r="AE28" s="90">
        <v>0</v>
      </c>
      <c r="AF28" s="26">
        <v>77160000</v>
      </c>
      <c r="AG28" s="27" t="s">
        <v>231</v>
      </c>
      <c r="AH28" s="28" t="s">
        <v>317</v>
      </c>
      <c r="AI28" s="58">
        <v>0</v>
      </c>
      <c r="AJ28" s="29" t="s">
        <v>989</v>
      </c>
    </row>
    <row r="29" spans="1:36" ht="71.25" x14ac:dyDescent="0.25">
      <c r="A29" s="17">
        <v>4</v>
      </c>
      <c r="B29" s="18" t="s">
        <v>137</v>
      </c>
      <c r="C29" s="17">
        <v>3</v>
      </c>
      <c r="D29" s="17" t="s">
        <v>378</v>
      </c>
      <c r="E29" s="18" t="s">
        <v>379</v>
      </c>
      <c r="F29" s="20">
        <v>1</v>
      </c>
      <c r="G29" s="17" t="s">
        <v>471</v>
      </c>
      <c r="H29" s="19" t="s">
        <v>472</v>
      </c>
      <c r="I29" s="17">
        <v>16</v>
      </c>
      <c r="J29" s="17"/>
      <c r="K29" s="18" t="s">
        <v>467</v>
      </c>
      <c r="L29" s="20">
        <v>2020051290070</v>
      </c>
      <c r="M29" s="17">
        <v>5</v>
      </c>
      <c r="N29" s="17">
        <v>4315</v>
      </c>
      <c r="O29" s="18" t="s">
        <v>474</v>
      </c>
      <c r="P29" s="17" t="s">
        <v>50</v>
      </c>
      <c r="Q29" s="17">
        <v>4</v>
      </c>
      <c r="R29" s="21" t="s">
        <v>51</v>
      </c>
      <c r="S29" s="100">
        <v>1</v>
      </c>
      <c r="T29" s="18" t="s">
        <v>400</v>
      </c>
      <c r="U29" s="18" t="s">
        <v>475</v>
      </c>
      <c r="V29" s="17" t="s">
        <v>210</v>
      </c>
      <c r="W29" s="102">
        <v>1</v>
      </c>
      <c r="X29" s="21" t="s">
        <v>190</v>
      </c>
      <c r="Y29" s="21">
        <v>0.1</v>
      </c>
      <c r="Z29" s="60">
        <v>0</v>
      </c>
      <c r="AA29" s="21">
        <v>0.3</v>
      </c>
      <c r="AB29" s="21">
        <v>0.7</v>
      </c>
      <c r="AC29" s="21">
        <v>1</v>
      </c>
      <c r="AD29" s="90">
        <v>0</v>
      </c>
      <c r="AE29" s="90">
        <v>0</v>
      </c>
      <c r="AF29" s="26">
        <v>47530000</v>
      </c>
      <c r="AG29" s="27" t="s">
        <v>470</v>
      </c>
      <c r="AH29" s="28" t="s">
        <v>155</v>
      </c>
      <c r="AI29" s="267">
        <v>0</v>
      </c>
      <c r="AJ29" s="29"/>
    </row>
    <row r="30" spans="1:36" ht="99.75" x14ac:dyDescent="0.25">
      <c r="A30" s="17">
        <v>4</v>
      </c>
      <c r="B30" s="18" t="s">
        <v>137</v>
      </c>
      <c r="C30" s="17">
        <v>3</v>
      </c>
      <c r="D30" s="17" t="s">
        <v>378</v>
      </c>
      <c r="E30" s="18" t="s">
        <v>379</v>
      </c>
      <c r="F30" s="20">
        <v>1</v>
      </c>
      <c r="G30" s="17" t="s">
        <v>471</v>
      </c>
      <c r="H30" s="19" t="s">
        <v>472</v>
      </c>
      <c r="I30" s="17">
        <v>16</v>
      </c>
      <c r="J30" s="17"/>
      <c r="K30" s="18" t="s">
        <v>467</v>
      </c>
      <c r="L30" s="20">
        <v>2020051290070</v>
      </c>
      <c r="M30" s="17">
        <v>5</v>
      </c>
      <c r="N30" s="17">
        <v>4315</v>
      </c>
      <c r="O30" s="18" t="s">
        <v>474</v>
      </c>
      <c r="P30" s="17" t="s">
        <v>50</v>
      </c>
      <c r="Q30" s="17">
        <v>4</v>
      </c>
      <c r="R30" s="21" t="s">
        <v>51</v>
      </c>
      <c r="S30" s="100">
        <v>1</v>
      </c>
      <c r="T30" s="18" t="s">
        <v>400</v>
      </c>
      <c r="U30" s="18" t="s">
        <v>476</v>
      </c>
      <c r="V30" s="17" t="s">
        <v>210</v>
      </c>
      <c r="W30" s="102">
        <v>1</v>
      </c>
      <c r="X30" s="21" t="s">
        <v>190</v>
      </c>
      <c r="Y30" s="21">
        <v>0.1</v>
      </c>
      <c r="Z30" s="60">
        <v>0.1</v>
      </c>
      <c r="AA30" s="21">
        <v>0.3</v>
      </c>
      <c r="AB30" s="21">
        <v>0.7</v>
      </c>
      <c r="AC30" s="21">
        <v>1</v>
      </c>
      <c r="AD30" s="90">
        <v>0</v>
      </c>
      <c r="AE30" s="90">
        <v>0</v>
      </c>
      <c r="AF30" s="26">
        <v>100000000</v>
      </c>
      <c r="AG30" s="27" t="s">
        <v>470</v>
      </c>
      <c r="AH30" s="28" t="s">
        <v>155</v>
      </c>
      <c r="AI30" s="58">
        <v>14240089</v>
      </c>
      <c r="AJ30" s="29"/>
    </row>
    <row r="31" spans="1:36" ht="85.5" x14ac:dyDescent="0.25">
      <c r="A31" s="17">
        <v>4</v>
      </c>
      <c r="B31" s="18" t="s">
        <v>137</v>
      </c>
      <c r="C31" s="17">
        <v>3</v>
      </c>
      <c r="D31" s="17" t="s">
        <v>378</v>
      </c>
      <c r="E31" s="18" t="s">
        <v>379</v>
      </c>
      <c r="F31" s="20">
        <v>1</v>
      </c>
      <c r="G31" s="17" t="s">
        <v>471</v>
      </c>
      <c r="H31" s="19" t="s">
        <v>472</v>
      </c>
      <c r="I31" s="17">
        <v>16</v>
      </c>
      <c r="J31" s="17"/>
      <c r="K31" s="18" t="s">
        <v>467</v>
      </c>
      <c r="L31" s="20">
        <v>2020051290070</v>
      </c>
      <c r="M31" s="17">
        <v>5</v>
      </c>
      <c r="N31" s="17">
        <v>4315</v>
      </c>
      <c r="O31" s="18" t="s">
        <v>474</v>
      </c>
      <c r="P31" s="17" t="s">
        <v>50</v>
      </c>
      <c r="Q31" s="17">
        <v>4</v>
      </c>
      <c r="R31" s="21" t="s">
        <v>51</v>
      </c>
      <c r="S31" s="100">
        <v>1</v>
      </c>
      <c r="T31" s="18" t="s">
        <v>400</v>
      </c>
      <c r="U31" s="18" t="s">
        <v>477</v>
      </c>
      <c r="V31" s="17" t="s">
        <v>210</v>
      </c>
      <c r="W31" s="102">
        <v>1</v>
      </c>
      <c r="X31" s="21" t="s">
        <v>190</v>
      </c>
      <c r="Y31" s="21">
        <v>0.1</v>
      </c>
      <c r="Z31" s="60">
        <v>0.1</v>
      </c>
      <c r="AA31" s="21">
        <v>0.3</v>
      </c>
      <c r="AB31" s="21">
        <v>0.7</v>
      </c>
      <c r="AC31" s="21">
        <v>1</v>
      </c>
      <c r="AD31" s="90">
        <v>0</v>
      </c>
      <c r="AE31" s="90">
        <v>0</v>
      </c>
      <c r="AF31" s="26">
        <v>6100000</v>
      </c>
      <c r="AG31" s="27" t="s">
        <v>169</v>
      </c>
      <c r="AH31" s="28" t="s">
        <v>155</v>
      </c>
      <c r="AI31" s="58">
        <v>0</v>
      </c>
      <c r="AJ31" s="29" t="s">
        <v>989</v>
      </c>
    </row>
    <row r="32" spans="1:36" ht="85.5" x14ac:dyDescent="0.25">
      <c r="A32" s="17">
        <v>4</v>
      </c>
      <c r="B32" s="18" t="s">
        <v>137</v>
      </c>
      <c r="C32" s="17">
        <v>3</v>
      </c>
      <c r="D32" s="17" t="s">
        <v>378</v>
      </c>
      <c r="E32" s="18" t="s">
        <v>379</v>
      </c>
      <c r="F32" s="20">
        <v>1</v>
      </c>
      <c r="G32" s="17" t="s">
        <v>471</v>
      </c>
      <c r="H32" s="19" t="s">
        <v>472</v>
      </c>
      <c r="I32" s="17">
        <v>16</v>
      </c>
      <c r="J32" s="17"/>
      <c r="K32" s="18" t="s">
        <v>467</v>
      </c>
      <c r="L32" s="20">
        <v>2020051290070</v>
      </c>
      <c r="M32" s="17">
        <v>6</v>
      </c>
      <c r="N32" s="17">
        <v>4316</v>
      </c>
      <c r="O32" s="18" t="s">
        <v>478</v>
      </c>
      <c r="P32" s="17" t="s">
        <v>50</v>
      </c>
      <c r="Q32" s="17">
        <v>4</v>
      </c>
      <c r="R32" s="21" t="s">
        <v>51</v>
      </c>
      <c r="S32" s="100">
        <v>1</v>
      </c>
      <c r="T32" s="18" t="s">
        <v>400</v>
      </c>
      <c r="U32" s="18" t="s">
        <v>904</v>
      </c>
      <c r="V32" s="17" t="s">
        <v>401</v>
      </c>
      <c r="W32" s="102">
        <v>1</v>
      </c>
      <c r="X32" s="21" t="s">
        <v>190</v>
      </c>
      <c r="Y32" s="21">
        <v>0.1</v>
      </c>
      <c r="Z32" s="60">
        <v>0.1</v>
      </c>
      <c r="AA32" s="21">
        <v>0.3</v>
      </c>
      <c r="AB32" s="21">
        <v>0.7</v>
      </c>
      <c r="AC32" s="21">
        <v>1</v>
      </c>
      <c r="AD32" s="90">
        <v>0</v>
      </c>
      <c r="AE32" s="90">
        <v>0</v>
      </c>
      <c r="AF32" s="26">
        <v>14500000</v>
      </c>
      <c r="AG32" s="27" t="s">
        <v>473</v>
      </c>
      <c r="AH32" s="28" t="s">
        <v>55</v>
      </c>
      <c r="AI32" s="58">
        <v>0</v>
      </c>
      <c r="AJ32" s="29" t="s">
        <v>989</v>
      </c>
    </row>
    <row r="34" spans="32:32" ht="14.25" x14ac:dyDescent="0.25">
      <c r="AF34" s="89"/>
    </row>
  </sheetData>
  <mergeCells count="18">
    <mergeCell ref="A7:T7"/>
    <mergeCell ref="U7:AD7"/>
    <mergeCell ref="AF7:AI7"/>
    <mergeCell ref="AJ7:AJ8"/>
    <mergeCell ref="A5:B5"/>
    <mergeCell ref="C5:AJ5"/>
    <mergeCell ref="A6:B6"/>
    <mergeCell ref="C6:G6"/>
    <mergeCell ref="H6:J6"/>
    <mergeCell ref="K6:N6"/>
    <mergeCell ref="P6:T6"/>
    <mergeCell ref="W6:X6"/>
    <mergeCell ref="Y6:AJ6"/>
    <mergeCell ref="AI1:AJ1"/>
    <mergeCell ref="AI2:AJ2"/>
    <mergeCell ref="AI3:AJ3"/>
    <mergeCell ref="AI4:AJ4"/>
    <mergeCell ref="A1:A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4"/>
  <sheetViews>
    <sheetView showGridLines="0" topLeftCell="V1" workbookViewId="0">
      <selection activeCell="V8" sqref="A8:XFD8"/>
    </sheetView>
  </sheetViews>
  <sheetFormatPr baseColWidth="10" defaultRowHeight="14.25" outlineLevelCol="1" x14ac:dyDescent="0.3"/>
  <cols>
    <col min="1" max="1" width="2" style="78" bestFit="1" customWidth="1"/>
    <col min="2" max="2" width="34.42578125" style="78" bestFit="1" customWidth="1"/>
    <col min="3" max="3" width="2" style="78" bestFit="1" customWidth="1"/>
    <col min="4" max="4" width="5.28515625" style="78" bestFit="1" customWidth="1"/>
    <col min="5" max="5" width="22" style="78" bestFit="1" customWidth="1"/>
    <col min="6" max="6" width="2" style="78" bestFit="1" customWidth="1"/>
    <col min="7" max="7" width="5.28515625" style="78" bestFit="1" customWidth="1"/>
    <col min="8" max="8" width="28.140625" style="78" bestFit="1" customWidth="1"/>
    <col min="9" max="9" width="18" style="78" bestFit="1" customWidth="1"/>
    <col min="10" max="10" width="8.28515625" style="78" bestFit="1" customWidth="1"/>
    <col min="11" max="11" width="28.140625" style="78" customWidth="1"/>
    <col min="12" max="12" width="14.5703125" style="78" bestFit="1" customWidth="1"/>
    <col min="13" max="13" width="2" style="78" hidden="1" customWidth="1" outlineLevel="1"/>
    <col min="14" max="14" width="5.28515625" style="78" hidden="1" customWidth="1" outlineLevel="1"/>
    <col min="15" max="15" width="33" style="78" customWidth="1" collapsed="1"/>
    <col min="16" max="16" width="14.5703125" style="78" bestFit="1" customWidth="1"/>
    <col min="17" max="17" width="11.28515625" style="78" bestFit="1" customWidth="1"/>
    <col min="18" max="18" width="15.42578125" style="78" bestFit="1" customWidth="1"/>
    <col min="19" max="19" width="6.7109375" style="78" bestFit="1" customWidth="1"/>
    <col min="20" max="20" width="12.7109375" style="78" bestFit="1" customWidth="1"/>
    <col min="21" max="21" width="38.140625" style="78" customWidth="1"/>
    <col min="22" max="22" width="12.140625" style="78" customWidth="1"/>
    <col min="23" max="23" width="9.85546875" style="78" bestFit="1" customWidth="1"/>
    <col min="24" max="24" width="12.28515625" style="78" customWidth="1"/>
    <col min="25" max="29" width="9.5703125" style="78" customWidth="1"/>
    <col min="30" max="30" width="14.7109375" style="78" hidden="1" customWidth="1" outlineLevel="1"/>
    <col min="31" max="31" width="12.42578125" style="78" customWidth="1" collapsed="1"/>
    <col min="32" max="32" width="20.42578125" style="78" customWidth="1"/>
    <col min="33" max="33" width="12.42578125" style="78" customWidth="1"/>
    <col min="34" max="34" width="15.42578125" style="78" customWidth="1"/>
    <col min="35" max="35" width="14.85546875" style="78" bestFit="1" customWidth="1"/>
    <col min="36" max="36" width="11.42578125" style="78"/>
  </cols>
  <sheetData>
    <row r="1" spans="1:36" ht="14.25" customHeight="1" x14ac:dyDescent="0.25">
      <c r="A1" s="523" t="s">
        <v>0</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5"/>
      <c r="AH1" s="490" t="s">
        <v>1</v>
      </c>
      <c r="AI1" s="490"/>
      <c r="AJ1" s="220"/>
    </row>
    <row r="2" spans="1:36" x14ac:dyDescent="0.25">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8"/>
      <c r="AH2" s="490" t="s">
        <v>2</v>
      </c>
      <c r="AI2" s="490"/>
      <c r="AJ2" s="220"/>
    </row>
    <row r="3" spans="1:36" ht="14.25" customHeight="1" x14ac:dyDescent="0.25">
      <c r="A3" s="526"/>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8"/>
      <c r="AH3" s="490" t="s">
        <v>3</v>
      </c>
      <c r="AI3" s="490"/>
      <c r="AJ3" s="220"/>
    </row>
    <row r="4" spans="1:36" ht="14.25" customHeight="1" x14ac:dyDescent="0.25">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1"/>
      <c r="AH4" s="490" t="s">
        <v>4</v>
      </c>
      <c r="AI4" s="490"/>
      <c r="AJ4" s="220"/>
    </row>
    <row r="5" spans="1:36" x14ac:dyDescent="0.25">
      <c r="A5" s="536" t="s">
        <v>479</v>
      </c>
      <c r="B5" s="536"/>
      <c r="C5" s="534" t="s">
        <v>6</v>
      </c>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220"/>
    </row>
    <row r="6" spans="1:36" ht="33.75" customHeight="1" x14ac:dyDescent="0.25">
      <c r="A6" s="536" t="s">
        <v>480</v>
      </c>
      <c r="B6" s="536"/>
      <c r="C6" s="537">
        <v>2024</v>
      </c>
      <c r="D6" s="536"/>
      <c r="E6" s="536"/>
      <c r="F6" s="536"/>
      <c r="G6" s="536"/>
      <c r="H6" s="536" t="s">
        <v>8</v>
      </c>
      <c r="I6" s="536"/>
      <c r="J6" s="536"/>
      <c r="K6" s="536" t="s">
        <v>481</v>
      </c>
      <c r="L6" s="536"/>
      <c r="M6" s="536"/>
      <c r="N6" s="536"/>
      <c r="O6" s="221" t="s">
        <v>10</v>
      </c>
      <c r="P6" s="536" t="s">
        <v>932</v>
      </c>
      <c r="Q6" s="536"/>
      <c r="R6" s="536"/>
      <c r="S6" s="536"/>
      <c r="T6" s="536"/>
      <c r="U6" s="221" t="s">
        <v>11</v>
      </c>
      <c r="V6" s="230">
        <v>45412</v>
      </c>
      <c r="W6" s="536" t="s">
        <v>1005</v>
      </c>
      <c r="X6" s="536"/>
      <c r="Y6" s="649"/>
      <c r="Z6" s="650"/>
      <c r="AA6" s="650"/>
      <c r="AB6" s="650"/>
      <c r="AC6" s="650"/>
      <c r="AD6" s="650"/>
      <c r="AE6" s="650"/>
      <c r="AF6" s="650"/>
      <c r="AG6" s="650"/>
      <c r="AH6" s="650"/>
      <c r="AI6" s="651"/>
      <c r="AJ6" s="220"/>
    </row>
    <row r="7" spans="1:36" x14ac:dyDescent="0.25">
      <c r="A7" s="532"/>
      <c r="B7" s="532"/>
      <c r="C7" s="532"/>
      <c r="D7" s="532"/>
      <c r="E7" s="532"/>
      <c r="F7" s="532"/>
      <c r="G7" s="532"/>
      <c r="H7" s="532"/>
      <c r="I7" s="532"/>
      <c r="J7" s="532"/>
      <c r="K7" s="532"/>
      <c r="L7" s="532"/>
      <c r="M7" s="532"/>
      <c r="N7" s="532"/>
      <c r="O7" s="532"/>
      <c r="P7" s="532"/>
      <c r="Q7" s="532"/>
      <c r="R7" s="532"/>
      <c r="S7" s="532"/>
      <c r="T7" s="532"/>
      <c r="U7" s="533" t="s">
        <v>12</v>
      </c>
      <c r="V7" s="533"/>
      <c r="W7" s="533"/>
      <c r="X7" s="533"/>
      <c r="Y7" s="534"/>
      <c r="Z7" s="534"/>
      <c r="AA7" s="534"/>
      <c r="AB7" s="534"/>
      <c r="AC7" s="534"/>
      <c r="AD7" s="534"/>
      <c r="AE7" s="535" t="s">
        <v>13</v>
      </c>
      <c r="AF7" s="535"/>
      <c r="AG7" s="535"/>
      <c r="AH7" s="233"/>
      <c r="AI7" s="136"/>
      <c r="AJ7" s="220"/>
    </row>
    <row r="8" spans="1:36" ht="54" x14ac:dyDescent="0.25">
      <c r="A8" s="136" t="s">
        <v>15</v>
      </c>
      <c r="B8" s="136" t="s">
        <v>482</v>
      </c>
      <c r="C8" s="136" t="s">
        <v>15</v>
      </c>
      <c r="D8" s="136" t="s">
        <v>17</v>
      </c>
      <c r="E8" s="136" t="s">
        <v>483</v>
      </c>
      <c r="F8" s="136" t="s">
        <v>15</v>
      </c>
      <c r="G8" s="136" t="s">
        <v>17</v>
      </c>
      <c r="H8" s="136" t="s">
        <v>484</v>
      </c>
      <c r="I8" s="136" t="s">
        <v>20</v>
      </c>
      <c r="J8" s="136" t="s">
        <v>21</v>
      </c>
      <c r="K8" s="136" t="s">
        <v>22</v>
      </c>
      <c r="L8" s="136" t="s">
        <v>23</v>
      </c>
      <c r="M8" s="136" t="s">
        <v>15</v>
      </c>
      <c r="N8" s="136" t="s">
        <v>17</v>
      </c>
      <c r="O8" s="136" t="s">
        <v>24</v>
      </c>
      <c r="P8" s="136" t="s">
        <v>485</v>
      </c>
      <c r="Q8" s="136" t="s">
        <v>486</v>
      </c>
      <c r="R8" s="136" t="s">
        <v>487</v>
      </c>
      <c r="S8" s="136" t="s">
        <v>28</v>
      </c>
      <c r="T8" s="136" t="s">
        <v>488</v>
      </c>
      <c r="U8" s="222" t="s">
        <v>489</v>
      </c>
      <c r="V8" s="222" t="s">
        <v>490</v>
      </c>
      <c r="W8" s="222" t="s">
        <v>32</v>
      </c>
      <c r="X8" s="222" t="s">
        <v>491</v>
      </c>
      <c r="Y8" s="223" t="s">
        <v>492</v>
      </c>
      <c r="Z8" s="223" t="s">
        <v>986</v>
      </c>
      <c r="AA8" s="224" t="s">
        <v>493</v>
      </c>
      <c r="AB8" s="225" t="s">
        <v>494</v>
      </c>
      <c r="AC8" s="226" t="s">
        <v>495</v>
      </c>
      <c r="AD8" s="222" t="s">
        <v>39</v>
      </c>
      <c r="AE8" s="224" t="s">
        <v>496</v>
      </c>
      <c r="AF8" s="224" t="s">
        <v>41</v>
      </c>
      <c r="AG8" s="224" t="s">
        <v>42</v>
      </c>
      <c r="AH8" s="233" t="s">
        <v>987</v>
      </c>
      <c r="AI8" s="136" t="s">
        <v>14</v>
      </c>
      <c r="AJ8" s="220"/>
    </row>
    <row r="9" spans="1:36" s="264" customFormat="1" ht="114" x14ac:dyDescent="0.25">
      <c r="A9" s="333">
        <v>4</v>
      </c>
      <c r="B9" s="333" t="s">
        <v>137</v>
      </c>
      <c r="C9" s="333">
        <v>3</v>
      </c>
      <c r="D9" s="333">
        <v>43</v>
      </c>
      <c r="E9" s="333" t="s">
        <v>497</v>
      </c>
      <c r="F9" s="333">
        <v>2</v>
      </c>
      <c r="G9" s="333">
        <v>432</v>
      </c>
      <c r="H9" s="333" t="s">
        <v>498</v>
      </c>
      <c r="I9" s="333" t="s">
        <v>499</v>
      </c>
      <c r="J9" s="333" t="s">
        <v>500</v>
      </c>
      <c r="K9" s="333" t="s">
        <v>501</v>
      </c>
      <c r="L9" s="334">
        <v>2020051290057</v>
      </c>
      <c r="M9" s="333">
        <v>1</v>
      </c>
      <c r="N9" s="333">
        <v>4321</v>
      </c>
      <c r="O9" s="333" t="s">
        <v>502</v>
      </c>
      <c r="P9" s="333" t="s">
        <v>401</v>
      </c>
      <c r="Q9" s="333">
        <v>4</v>
      </c>
      <c r="R9" s="333" t="s">
        <v>190</v>
      </c>
      <c r="S9" s="333">
        <v>1</v>
      </c>
      <c r="T9" s="333" t="s">
        <v>481</v>
      </c>
      <c r="U9" s="333" t="s">
        <v>906</v>
      </c>
      <c r="V9" s="333" t="s">
        <v>210</v>
      </c>
      <c r="W9" s="270">
        <v>1</v>
      </c>
      <c r="X9" s="333" t="s">
        <v>324</v>
      </c>
      <c r="Y9" s="270">
        <v>0.1</v>
      </c>
      <c r="Z9" s="270">
        <v>0.1</v>
      </c>
      <c r="AA9" s="270">
        <v>0.4</v>
      </c>
      <c r="AB9" s="270">
        <v>0.3</v>
      </c>
      <c r="AC9" s="270">
        <v>0.2</v>
      </c>
      <c r="AD9" s="333">
        <v>0</v>
      </c>
      <c r="AE9" s="335">
        <v>383458000</v>
      </c>
      <c r="AF9" s="333" t="s">
        <v>327</v>
      </c>
      <c r="AG9" s="333" t="s">
        <v>155</v>
      </c>
      <c r="AH9" s="269">
        <v>89126587</v>
      </c>
      <c r="AI9" s="333"/>
      <c r="AJ9" s="336"/>
    </row>
    <row r="10" spans="1:36" s="264" customFormat="1" ht="42.75" x14ac:dyDescent="0.25">
      <c r="A10" s="333">
        <v>4</v>
      </c>
      <c r="B10" s="333" t="s">
        <v>137</v>
      </c>
      <c r="C10" s="333">
        <v>3</v>
      </c>
      <c r="D10" s="333">
        <v>43</v>
      </c>
      <c r="E10" s="333" t="s">
        <v>497</v>
      </c>
      <c r="F10" s="333">
        <v>2</v>
      </c>
      <c r="G10" s="333">
        <v>432</v>
      </c>
      <c r="H10" s="333" t="s">
        <v>498</v>
      </c>
      <c r="I10" s="333" t="s">
        <v>499</v>
      </c>
      <c r="J10" s="333" t="s">
        <v>500</v>
      </c>
      <c r="K10" s="333" t="s">
        <v>501</v>
      </c>
      <c r="L10" s="334">
        <v>2020051290057</v>
      </c>
      <c r="M10" s="333">
        <v>2</v>
      </c>
      <c r="N10" s="333">
        <v>4322</v>
      </c>
      <c r="O10" s="333" t="s">
        <v>503</v>
      </c>
      <c r="P10" s="333" t="s">
        <v>401</v>
      </c>
      <c r="Q10" s="333">
        <v>4</v>
      </c>
      <c r="R10" s="333" t="s">
        <v>190</v>
      </c>
      <c r="S10" s="333">
        <v>1</v>
      </c>
      <c r="T10" s="333" t="s">
        <v>481</v>
      </c>
      <c r="U10" s="333" t="s">
        <v>510</v>
      </c>
      <c r="V10" s="333" t="s">
        <v>210</v>
      </c>
      <c r="W10" s="270">
        <v>1</v>
      </c>
      <c r="X10" s="333" t="s">
        <v>324</v>
      </c>
      <c r="Y10" s="270">
        <v>0.1</v>
      </c>
      <c r="Z10" s="270">
        <v>0.1</v>
      </c>
      <c r="AA10" s="270">
        <v>0.4</v>
      </c>
      <c r="AB10" s="270">
        <v>0.3</v>
      </c>
      <c r="AC10" s="270">
        <v>0.2</v>
      </c>
      <c r="AD10" s="333">
        <v>0</v>
      </c>
      <c r="AE10" s="335">
        <v>100000000</v>
      </c>
      <c r="AF10" s="333" t="s">
        <v>169</v>
      </c>
      <c r="AG10" s="333" t="s">
        <v>155</v>
      </c>
      <c r="AH10" s="337">
        <v>32703868</v>
      </c>
      <c r="AI10" s="333"/>
      <c r="AJ10" s="336"/>
    </row>
    <row r="11" spans="1:36" s="264" customFormat="1" ht="99.75" x14ac:dyDescent="0.25">
      <c r="A11" s="333">
        <v>4</v>
      </c>
      <c r="B11" s="333" t="s">
        <v>137</v>
      </c>
      <c r="C11" s="333">
        <v>3</v>
      </c>
      <c r="D11" s="333">
        <v>43</v>
      </c>
      <c r="E11" s="333" t="s">
        <v>497</v>
      </c>
      <c r="F11" s="333">
        <v>2</v>
      </c>
      <c r="G11" s="333">
        <v>432</v>
      </c>
      <c r="H11" s="333" t="s">
        <v>498</v>
      </c>
      <c r="I11" s="333" t="s">
        <v>499</v>
      </c>
      <c r="J11" s="333" t="s">
        <v>500</v>
      </c>
      <c r="K11" s="333" t="s">
        <v>501</v>
      </c>
      <c r="L11" s="334">
        <v>2020051290057</v>
      </c>
      <c r="M11" s="333">
        <v>2</v>
      </c>
      <c r="N11" s="333">
        <v>4322</v>
      </c>
      <c r="O11" s="333" t="s">
        <v>503</v>
      </c>
      <c r="P11" s="333" t="s">
        <v>401</v>
      </c>
      <c r="Q11" s="333">
        <v>4</v>
      </c>
      <c r="R11" s="333" t="s">
        <v>190</v>
      </c>
      <c r="S11" s="333">
        <v>1</v>
      </c>
      <c r="T11" s="333" t="s">
        <v>481</v>
      </c>
      <c r="U11" s="333" t="s">
        <v>907</v>
      </c>
      <c r="V11" s="333" t="s">
        <v>210</v>
      </c>
      <c r="W11" s="270">
        <v>1</v>
      </c>
      <c r="X11" s="333" t="s">
        <v>324</v>
      </c>
      <c r="Y11" s="270">
        <v>0.1</v>
      </c>
      <c r="Z11" s="270">
        <v>0.1</v>
      </c>
      <c r="AA11" s="270">
        <v>0.4</v>
      </c>
      <c r="AB11" s="270">
        <v>0.3</v>
      </c>
      <c r="AC11" s="270">
        <v>0.2</v>
      </c>
      <c r="AD11" s="333">
        <v>0</v>
      </c>
      <c r="AE11" s="335">
        <v>75000000</v>
      </c>
      <c r="AF11" s="333" t="s">
        <v>169</v>
      </c>
      <c r="AG11" s="333" t="s">
        <v>155</v>
      </c>
      <c r="AH11" s="337">
        <v>20000000</v>
      </c>
      <c r="AI11" s="333"/>
      <c r="AJ11" s="336"/>
    </row>
    <row r="12" spans="1:36" s="264" customFormat="1" ht="57" x14ac:dyDescent="0.25">
      <c r="A12" s="333">
        <v>4</v>
      </c>
      <c r="B12" s="333" t="s">
        <v>137</v>
      </c>
      <c r="C12" s="333">
        <v>3</v>
      </c>
      <c r="D12" s="333">
        <v>43</v>
      </c>
      <c r="E12" s="333" t="s">
        <v>497</v>
      </c>
      <c r="F12" s="333">
        <v>2</v>
      </c>
      <c r="G12" s="333">
        <v>432</v>
      </c>
      <c r="H12" s="333" t="s">
        <v>498</v>
      </c>
      <c r="I12" s="333" t="s">
        <v>499</v>
      </c>
      <c r="J12" s="333" t="s">
        <v>500</v>
      </c>
      <c r="K12" s="333" t="s">
        <v>501</v>
      </c>
      <c r="L12" s="334">
        <v>2020051290057</v>
      </c>
      <c r="M12" s="333">
        <v>3</v>
      </c>
      <c r="N12" s="333">
        <v>4323</v>
      </c>
      <c r="O12" s="333" t="s">
        <v>504</v>
      </c>
      <c r="P12" s="333" t="s">
        <v>401</v>
      </c>
      <c r="Q12" s="333">
        <v>4</v>
      </c>
      <c r="R12" s="333" t="s">
        <v>190</v>
      </c>
      <c r="S12" s="333">
        <v>1</v>
      </c>
      <c r="T12" s="333" t="s">
        <v>481</v>
      </c>
      <c r="U12" s="333" t="s">
        <v>908</v>
      </c>
      <c r="V12" s="333" t="s">
        <v>210</v>
      </c>
      <c r="W12" s="270">
        <v>1</v>
      </c>
      <c r="X12" s="333" t="s">
        <v>324</v>
      </c>
      <c r="Y12" s="270">
        <v>0.1</v>
      </c>
      <c r="Z12" s="270">
        <v>0.1</v>
      </c>
      <c r="AA12" s="270">
        <v>0.4</v>
      </c>
      <c r="AB12" s="270">
        <v>0.3</v>
      </c>
      <c r="AC12" s="270">
        <v>0.2</v>
      </c>
      <c r="AD12" s="333">
        <v>0</v>
      </c>
      <c r="AE12" s="335">
        <v>45000000</v>
      </c>
      <c r="AF12" s="333" t="s">
        <v>473</v>
      </c>
      <c r="AG12" s="333" t="s">
        <v>155</v>
      </c>
      <c r="AH12" s="269">
        <v>14032001</v>
      </c>
      <c r="AI12" s="333"/>
      <c r="AJ12" s="336"/>
    </row>
    <row r="13" spans="1:36" s="264" customFormat="1" ht="57" x14ac:dyDescent="0.25">
      <c r="A13" s="333">
        <v>4</v>
      </c>
      <c r="B13" s="333" t="s">
        <v>137</v>
      </c>
      <c r="C13" s="333">
        <v>3</v>
      </c>
      <c r="D13" s="333">
        <v>43</v>
      </c>
      <c r="E13" s="333" t="s">
        <v>497</v>
      </c>
      <c r="F13" s="333">
        <v>2</v>
      </c>
      <c r="G13" s="333">
        <v>432</v>
      </c>
      <c r="H13" s="333" t="s">
        <v>498</v>
      </c>
      <c r="I13" s="333" t="s">
        <v>499</v>
      </c>
      <c r="J13" s="333" t="s">
        <v>500</v>
      </c>
      <c r="K13" s="333" t="s">
        <v>501</v>
      </c>
      <c r="L13" s="334">
        <v>2020051290057</v>
      </c>
      <c r="M13" s="333">
        <v>5</v>
      </c>
      <c r="N13" s="333">
        <v>4325</v>
      </c>
      <c r="O13" s="333" t="s">
        <v>505</v>
      </c>
      <c r="P13" s="333" t="s">
        <v>401</v>
      </c>
      <c r="Q13" s="333">
        <v>4</v>
      </c>
      <c r="R13" s="333" t="s">
        <v>190</v>
      </c>
      <c r="S13" s="333">
        <v>1</v>
      </c>
      <c r="T13" s="333" t="s">
        <v>481</v>
      </c>
      <c r="U13" s="333" t="s">
        <v>909</v>
      </c>
      <c r="V13" s="333" t="s">
        <v>210</v>
      </c>
      <c r="W13" s="270">
        <v>1</v>
      </c>
      <c r="X13" s="333" t="s">
        <v>324</v>
      </c>
      <c r="Y13" s="270">
        <v>0.1</v>
      </c>
      <c r="Z13" s="270">
        <v>0.1</v>
      </c>
      <c r="AA13" s="270">
        <v>0.4</v>
      </c>
      <c r="AB13" s="270">
        <v>0.3</v>
      </c>
      <c r="AC13" s="270">
        <v>0.2</v>
      </c>
      <c r="AD13" s="333">
        <v>0</v>
      </c>
      <c r="AE13" s="335">
        <f>83700000+87257000</f>
        <v>170957000</v>
      </c>
      <c r="AF13" s="333" t="s">
        <v>910</v>
      </c>
      <c r="AG13" s="333" t="s">
        <v>317</v>
      </c>
      <c r="AH13" s="269">
        <v>0</v>
      </c>
      <c r="AI13" s="333" t="s">
        <v>1008</v>
      </c>
      <c r="AJ13" s="336"/>
    </row>
    <row r="14" spans="1:36" x14ac:dyDescent="0.25">
      <c r="A14" s="22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row>
    <row r="22" spans="21:21" x14ac:dyDescent="0.3">
      <c r="U22" s="78" t="str">
        <f t="shared" ref="U22:U24" si="0">+LOWER(U14)</f>
        <v/>
      </c>
    </row>
    <row r="23" spans="21:21" x14ac:dyDescent="0.3">
      <c r="U23" s="78" t="str">
        <f t="shared" si="0"/>
        <v/>
      </c>
    </row>
    <row r="24" spans="21:21" x14ac:dyDescent="0.3">
      <c r="U24" s="78" t="str">
        <f t="shared" si="0"/>
        <v/>
      </c>
    </row>
  </sheetData>
  <mergeCells count="17">
    <mergeCell ref="AH4:AI4"/>
    <mergeCell ref="Y6:AI6"/>
    <mergeCell ref="A1:AG4"/>
    <mergeCell ref="A7:T7"/>
    <mergeCell ref="U7:AD7"/>
    <mergeCell ref="AE7:AG7"/>
    <mergeCell ref="A5:B5"/>
    <mergeCell ref="C5:AI5"/>
    <mergeCell ref="A6:B6"/>
    <mergeCell ref="C6:G6"/>
    <mergeCell ref="H6:J6"/>
    <mergeCell ref="K6:N6"/>
    <mergeCell ref="P6:T6"/>
    <mergeCell ref="W6:X6"/>
    <mergeCell ref="AH1:AI1"/>
    <mergeCell ref="AH2:AI2"/>
    <mergeCell ref="AH3:A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2"/>
  <sheetViews>
    <sheetView showGridLines="0" topLeftCell="U1" zoomScale="80" zoomScaleNormal="80" workbookViewId="0">
      <selection activeCell="Y6" sqref="Y6:AJ6"/>
    </sheetView>
  </sheetViews>
  <sheetFormatPr baseColWidth="10" defaultRowHeight="14.25" outlineLevelCol="1" x14ac:dyDescent="0.25"/>
  <cols>
    <col min="1" max="1" width="2.140625" style="79" bestFit="1" customWidth="1"/>
    <col min="2" max="2" width="30.7109375" style="79" customWidth="1"/>
    <col min="3" max="3" width="2" style="79" customWidth="1" outlineLevel="1"/>
    <col min="4" max="4" width="5" style="79" customWidth="1" outlineLevel="1"/>
    <col min="5" max="5" width="23.5703125" style="79" customWidth="1"/>
    <col min="6" max="6" width="2" style="79" customWidth="1" outlineLevel="1"/>
    <col min="7" max="7" width="5" style="79" customWidth="1" outlineLevel="1"/>
    <col min="8" max="8" width="20.5703125" style="79" customWidth="1"/>
    <col min="9" max="9" width="4.85546875" style="79" customWidth="1" outlineLevel="1"/>
    <col min="10" max="10" width="4.28515625" style="79" customWidth="1" outlineLevel="1"/>
    <col min="11" max="11" width="36.42578125" style="79" customWidth="1"/>
    <col min="12" max="12" width="16.5703125" style="79" customWidth="1"/>
    <col min="13" max="13" width="2" style="79" customWidth="1" outlineLevel="1"/>
    <col min="14" max="14" width="5" style="79" customWidth="1" outlineLevel="1"/>
    <col min="15" max="15" width="44" style="79" bestFit="1" customWidth="1"/>
    <col min="16" max="16" width="13.42578125" style="79" bestFit="1" customWidth="1"/>
    <col min="17" max="17" width="14.7109375" style="83" bestFit="1" customWidth="1"/>
    <col min="18" max="18" width="12.85546875" style="79" bestFit="1" customWidth="1"/>
    <col min="19" max="19" width="6.42578125" style="79" bestFit="1" customWidth="1"/>
    <col min="20" max="20" width="23.5703125" style="79" bestFit="1" customWidth="1"/>
    <col min="21" max="21" width="29.7109375" style="79" customWidth="1"/>
    <col min="22" max="22" width="16" style="83" bestFit="1" customWidth="1"/>
    <col min="23" max="23" width="9.140625" style="83" bestFit="1" customWidth="1"/>
    <col min="24" max="24" width="19.5703125" style="83" customWidth="1"/>
    <col min="25" max="29" width="10.85546875" style="83" customWidth="1"/>
    <col min="30" max="30" width="15.140625" style="79" hidden="1" customWidth="1" outlineLevel="1"/>
    <col min="31" max="31" width="13.140625" style="79" hidden="1" customWidth="1" outlineLevel="1"/>
    <col min="32" max="32" width="16.140625" style="79" customWidth="1" collapsed="1"/>
    <col min="33" max="33" width="21.7109375" style="79" bestFit="1" customWidth="1"/>
    <col min="34" max="34" width="15" style="83" customWidth="1"/>
    <col min="35" max="35" width="14.28515625" style="79" customWidth="1"/>
    <col min="36" max="36" width="28.42578125" style="79" customWidth="1"/>
  </cols>
  <sheetData>
    <row r="1" spans="1:36" ht="27" customHeight="1" x14ac:dyDescent="0.25">
      <c r="A1" s="526" t="s">
        <v>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490" t="s">
        <v>1</v>
      </c>
      <c r="AJ1" s="490"/>
    </row>
    <row r="2" spans="1:36" ht="14.25" customHeight="1" x14ac:dyDescent="0.25">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490" t="s">
        <v>2</v>
      </c>
      <c r="AJ2" s="490"/>
    </row>
    <row r="3" spans="1:36" ht="14.25" customHeight="1" x14ac:dyDescent="0.25">
      <c r="A3" s="526"/>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490" t="s">
        <v>3</v>
      </c>
      <c r="AJ3" s="490"/>
    </row>
    <row r="4" spans="1:36" ht="14.25" customHeight="1" x14ac:dyDescent="0.25">
      <c r="A4" s="652"/>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490" t="s">
        <v>4</v>
      </c>
      <c r="AJ4" s="490"/>
    </row>
    <row r="5" spans="1:36" ht="13.5" x14ac:dyDescent="0.25">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36" ht="33.75" customHeight="1" x14ac:dyDescent="0.25">
      <c r="A6" s="488" t="s">
        <v>7</v>
      </c>
      <c r="B6" s="488"/>
      <c r="C6" s="490">
        <v>2024</v>
      </c>
      <c r="D6" s="490"/>
      <c r="E6" s="490"/>
      <c r="F6" s="490"/>
      <c r="G6" s="490"/>
      <c r="H6" s="490" t="s">
        <v>8</v>
      </c>
      <c r="I6" s="490"/>
      <c r="J6" s="490"/>
      <c r="K6" s="490" t="s">
        <v>506</v>
      </c>
      <c r="L6" s="490"/>
      <c r="M6" s="490"/>
      <c r="N6" s="490"/>
      <c r="O6" s="260" t="s">
        <v>10</v>
      </c>
      <c r="P6" s="490" t="s">
        <v>933</v>
      </c>
      <c r="Q6" s="490"/>
      <c r="R6" s="490"/>
      <c r="S6" s="490"/>
      <c r="T6" s="490"/>
      <c r="U6" s="5" t="s">
        <v>11</v>
      </c>
      <c r="V6" s="6">
        <v>45412</v>
      </c>
      <c r="W6" s="538" t="s">
        <v>1010</v>
      </c>
      <c r="X6" s="494"/>
      <c r="Y6" s="538"/>
      <c r="Z6" s="493"/>
      <c r="AA6" s="493"/>
      <c r="AB6" s="493"/>
      <c r="AC6" s="493"/>
      <c r="AD6" s="493"/>
      <c r="AE6" s="493"/>
      <c r="AF6" s="493"/>
      <c r="AG6" s="493"/>
      <c r="AH6" s="493"/>
      <c r="AI6" s="493"/>
      <c r="AJ6" s="494"/>
    </row>
    <row r="7" spans="1:36" x14ac:dyDescent="0.3">
      <c r="A7" s="539"/>
      <c r="B7" s="539"/>
      <c r="C7" s="539"/>
      <c r="D7" s="539"/>
      <c r="E7" s="539"/>
      <c r="F7" s="539"/>
      <c r="G7" s="539"/>
      <c r="H7" s="539"/>
      <c r="I7" s="539"/>
      <c r="J7" s="539"/>
      <c r="K7" s="539"/>
      <c r="L7" s="539"/>
      <c r="M7" s="539"/>
      <c r="N7" s="539"/>
      <c r="O7" s="539"/>
      <c r="P7" s="539"/>
      <c r="Q7" s="539"/>
      <c r="R7" s="539"/>
      <c r="S7" s="539"/>
      <c r="T7" s="539"/>
      <c r="U7" s="497" t="s">
        <v>12</v>
      </c>
      <c r="V7" s="497"/>
      <c r="W7" s="497"/>
      <c r="X7" s="497"/>
      <c r="Y7" s="498"/>
      <c r="Z7" s="498"/>
      <c r="AA7" s="498"/>
      <c r="AB7" s="498"/>
      <c r="AC7" s="498"/>
      <c r="AD7" s="498"/>
      <c r="AE7" s="261"/>
      <c r="AF7" s="476" t="s">
        <v>13</v>
      </c>
      <c r="AG7" s="476"/>
      <c r="AH7" s="476"/>
      <c r="AI7" s="476"/>
      <c r="AJ7" s="125"/>
    </row>
    <row r="8" spans="1:36"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10" t="s">
        <v>986</v>
      </c>
      <c r="AA8" s="10" t="s">
        <v>35</v>
      </c>
      <c r="AB8" s="11" t="s">
        <v>36</v>
      </c>
      <c r="AC8" s="12" t="s">
        <v>37</v>
      </c>
      <c r="AD8" s="85" t="s">
        <v>38</v>
      </c>
      <c r="AE8" s="86" t="s">
        <v>39</v>
      </c>
      <c r="AF8" s="15" t="s">
        <v>40</v>
      </c>
      <c r="AG8" s="126" t="s">
        <v>41</v>
      </c>
      <c r="AH8" s="15" t="s">
        <v>42</v>
      </c>
      <c r="AI8" s="127" t="s">
        <v>43</v>
      </c>
      <c r="AJ8" s="259" t="s">
        <v>14</v>
      </c>
    </row>
    <row r="9" spans="1:36" s="347" customFormat="1" ht="57" x14ac:dyDescent="0.25">
      <c r="A9" s="74">
        <v>4</v>
      </c>
      <c r="B9" s="74" t="s">
        <v>137</v>
      </c>
      <c r="C9" s="74">
        <v>2</v>
      </c>
      <c r="D9" s="74" t="s">
        <v>138</v>
      </c>
      <c r="E9" s="74" t="s">
        <v>139</v>
      </c>
      <c r="F9" s="74">
        <v>1</v>
      </c>
      <c r="G9" s="74" t="s">
        <v>140</v>
      </c>
      <c r="H9" s="74" t="s">
        <v>141</v>
      </c>
      <c r="I9" s="74">
        <v>17</v>
      </c>
      <c r="J9" s="74"/>
      <c r="K9" s="74" t="s">
        <v>507</v>
      </c>
      <c r="L9" s="197">
        <v>2020051290056</v>
      </c>
      <c r="M9" s="74">
        <v>2</v>
      </c>
      <c r="N9" s="74">
        <v>4212</v>
      </c>
      <c r="O9" s="74" t="s">
        <v>508</v>
      </c>
      <c r="P9" s="74" t="s">
        <v>50</v>
      </c>
      <c r="Q9" s="73">
        <v>4</v>
      </c>
      <c r="R9" s="74" t="s">
        <v>51</v>
      </c>
      <c r="S9" s="342">
        <v>1</v>
      </c>
      <c r="T9" s="74" t="s">
        <v>509</v>
      </c>
      <c r="U9" s="74" t="s">
        <v>511</v>
      </c>
      <c r="V9" s="73" t="s">
        <v>50</v>
      </c>
      <c r="W9" s="62">
        <v>20</v>
      </c>
      <c r="X9" s="343" t="s">
        <v>172</v>
      </c>
      <c r="Y9" s="62">
        <v>4</v>
      </c>
      <c r="Z9" s="62">
        <v>4</v>
      </c>
      <c r="AA9" s="242">
        <v>7</v>
      </c>
      <c r="AB9" s="242">
        <v>6</v>
      </c>
      <c r="AC9" s="242">
        <v>3</v>
      </c>
      <c r="AD9" s="344">
        <v>0</v>
      </c>
      <c r="AE9" s="344">
        <v>0</v>
      </c>
      <c r="AF9" s="345">
        <v>40000000</v>
      </c>
      <c r="AG9" s="346" t="s">
        <v>221</v>
      </c>
      <c r="AH9" s="258" t="s">
        <v>155</v>
      </c>
      <c r="AI9" s="339">
        <v>0</v>
      </c>
      <c r="AJ9" s="186"/>
    </row>
    <row r="10" spans="1:36" s="347" customFormat="1" ht="57" x14ac:dyDescent="0.25">
      <c r="A10" s="74">
        <v>4</v>
      </c>
      <c r="B10" s="74" t="s">
        <v>137</v>
      </c>
      <c r="C10" s="74">
        <v>2</v>
      </c>
      <c r="D10" s="74" t="s">
        <v>138</v>
      </c>
      <c r="E10" s="74" t="s">
        <v>139</v>
      </c>
      <c r="F10" s="74">
        <v>1</v>
      </c>
      <c r="G10" s="74" t="s">
        <v>140</v>
      </c>
      <c r="H10" s="74" t="s">
        <v>141</v>
      </c>
      <c r="I10" s="74">
        <v>17</v>
      </c>
      <c r="J10" s="74"/>
      <c r="K10" s="74" t="s">
        <v>507</v>
      </c>
      <c r="L10" s="197">
        <v>2020051290056</v>
      </c>
      <c r="M10" s="74">
        <v>2</v>
      </c>
      <c r="N10" s="74">
        <v>4212</v>
      </c>
      <c r="O10" s="74" t="s">
        <v>508</v>
      </c>
      <c r="P10" s="74" t="s">
        <v>50</v>
      </c>
      <c r="Q10" s="73">
        <v>4</v>
      </c>
      <c r="R10" s="74" t="s">
        <v>1037</v>
      </c>
      <c r="S10" s="342">
        <v>1</v>
      </c>
      <c r="T10" s="74" t="s">
        <v>509</v>
      </c>
      <c r="U10" s="74" t="s">
        <v>512</v>
      </c>
      <c r="V10" s="228" t="s">
        <v>210</v>
      </c>
      <c r="W10" s="206">
        <v>1</v>
      </c>
      <c r="X10" s="343" t="s">
        <v>172</v>
      </c>
      <c r="Y10" s="206">
        <v>1</v>
      </c>
      <c r="Z10" s="206">
        <v>1</v>
      </c>
      <c r="AA10" s="206">
        <v>1</v>
      </c>
      <c r="AB10" s="206">
        <v>1</v>
      </c>
      <c r="AC10" s="206">
        <v>1</v>
      </c>
      <c r="AD10" s="206">
        <v>0</v>
      </c>
      <c r="AE10" s="344">
        <v>0</v>
      </c>
      <c r="AF10" s="345">
        <v>22000000</v>
      </c>
      <c r="AG10" s="346" t="s">
        <v>221</v>
      </c>
      <c r="AH10" s="258" t="s">
        <v>155</v>
      </c>
      <c r="AI10" s="339">
        <v>0</v>
      </c>
      <c r="AJ10" s="186"/>
    </row>
    <row r="11" spans="1:36" s="347" customFormat="1" ht="71.25" x14ac:dyDescent="0.25">
      <c r="A11" s="74">
        <v>4</v>
      </c>
      <c r="B11" s="74" t="s">
        <v>137</v>
      </c>
      <c r="C11" s="74">
        <v>2</v>
      </c>
      <c r="D11" s="74" t="s">
        <v>138</v>
      </c>
      <c r="E11" s="74" t="s">
        <v>139</v>
      </c>
      <c r="F11" s="74">
        <v>1</v>
      </c>
      <c r="G11" s="74" t="s">
        <v>140</v>
      </c>
      <c r="H11" s="74" t="s">
        <v>141</v>
      </c>
      <c r="I11" s="74">
        <v>17</v>
      </c>
      <c r="J11" s="74"/>
      <c r="K11" s="74" t="s">
        <v>507</v>
      </c>
      <c r="L11" s="197">
        <v>2020051290056</v>
      </c>
      <c r="M11" s="74">
        <v>2</v>
      </c>
      <c r="N11" s="74">
        <v>4212</v>
      </c>
      <c r="O11" s="74" t="s">
        <v>508</v>
      </c>
      <c r="P11" s="74" t="s">
        <v>210</v>
      </c>
      <c r="Q11" s="348">
        <v>1</v>
      </c>
      <c r="R11" s="74" t="s">
        <v>1037</v>
      </c>
      <c r="S11" s="342">
        <v>1</v>
      </c>
      <c r="T11" s="74" t="s">
        <v>509</v>
      </c>
      <c r="U11" s="74" t="s">
        <v>1038</v>
      </c>
      <c r="V11" s="228" t="s">
        <v>210</v>
      </c>
      <c r="W11" s="206">
        <v>1</v>
      </c>
      <c r="X11" s="343" t="s">
        <v>172</v>
      </c>
      <c r="Y11" s="206">
        <v>1</v>
      </c>
      <c r="Z11" s="206">
        <v>1</v>
      </c>
      <c r="AA11" s="206">
        <v>1</v>
      </c>
      <c r="AB11" s="206">
        <v>1</v>
      </c>
      <c r="AC11" s="206">
        <v>1</v>
      </c>
      <c r="AD11" s="206">
        <v>0</v>
      </c>
      <c r="AE11" s="344">
        <v>0</v>
      </c>
      <c r="AF11" s="345">
        <v>35717793</v>
      </c>
      <c r="AG11" s="346" t="s">
        <v>327</v>
      </c>
      <c r="AH11" s="258" t="s">
        <v>155</v>
      </c>
      <c r="AI11" s="339">
        <v>0</v>
      </c>
      <c r="AJ11" s="186"/>
    </row>
    <row r="12" spans="1:36" s="347" customFormat="1" ht="57" x14ac:dyDescent="0.25">
      <c r="A12" s="74">
        <v>4</v>
      </c>
      <c r="B12" s="74" t="s">
        <v>137</v>
      </c>
      <c r="C12" s="74">
        <v>2</v>
      </c>
      <c r="D12" s="74" t="s">
        <v>138</v>
      </c>
      <c r="E12" s="74" t="s">
        <v>139</v>
      </c>
      <c r="F12" s="74">
        <v>1</v>
      </c>
      <c r="G12" s="74" t="s">
        <v>140</v>
      </c>
      <c r="H12" s="74" t="s">
        <v>141</v>
      </c>
      <c r="I12" s="74">
        <v>17</v>
      </c>
      <c r="J12" s="74"/>
      <c r="K12" s="74" t="s">
        <v>507</v>
      </c>
      <c r="L12" s="197">
        <v>2020051290056</v>
      </c>
      <c r="M12" s="74">
        <v>2</v>
      </c>
      <c r="N12" s="74">
        <v>4212</v>
      </c>
      <c r="O12" s="74" t="s">
        <v>508</v>
      </c>
      <c r="P12" s="74" t="s">
        <v>210</v>
      </c>
      <c r="Q12" s="348">
        <v>1</v>
      </c>
      <c r="R12" s="74" t="s">
        <v>1037</v>
      </c>
      <c r="S12" s="342">
        <v>1</v>
      </c>
      <c r="T12" s="74" t="s">
        <v>509</v>
      </c>
      <c r="U12" s="74" t="s">
        <v>1039</v>
      </c>
      <c r="V12" s="228" t="s">
        <v>210</v>
      </c>
      <c r="W12" s="206">
        <v>1</v>
      </c>
      <c r="X12" s="343" t="s">
        <v>172</v>
      </c>
      <c r="Y12" s="206">
        <v>1</v>
      </c>
      <c r="Z12" s="206">
        <v>1</v>
      </c>
      <c r="AA12" s="206">
        <v>1</v>
      </c>
      <c r="AB12" s="206">
        <v>1</v>
      </c>
      <c r="AC12" s="206">
        <v>1</v>
      </c>
      <c r="AD12" s="206">
        <v>0</v>
      </c>
      <c r="AE12" s="344">
        <v>0</v>
      </c>
      <c r="AF12" s="345">
        <v>97408253</v>
      </c>
      <c r="AG12" s="346" t="s">
        <v>1040</v>
      </c>
      <c r="AH12" s="258" t="s">
        <v>155</v>
      </c>
      <c r="AI12" s="339">
        <v>15339467</v>
      </c>
      <c r="AJ12" s="186"/>
    </row>
    <row r="13" spans="1:36" s="347" customFormat="1" ht="57" x14ac:dyDescent="0.25">
      <c r="A13" s="74">
        <v>4</v>
      </c>
      <c r="B13" s="74" t="s">
        <v>137</v>
      </c>
      <c r="C13" s="74">
        <v>2</v>
      </c>
      <c r="D13" s="74" t="s">
        <v>138</v>
      </c>
      <c r="E13" s="74" t="s">
        <v>139</v>
      </c>
      <c r="F13" s="74">
        <v>2</v>
      </c>
      <c r="G13" s="74" t="s">
        <v>513</v>
      </c>
      <c r="H13" s="74" t="s">
        <v>514</v>
      </c>
      <c r="I13" s="74">
        <v>8</v>
      </c>
      <c r="J13" s="74">
        <v>1</v>
      </c>
      <c r="K13" s="74" t="s">
        <v>515</v>
      </c>
      <c r="L13" s="340">
        <v>2020051290037</v>
      </c>
      <c r="M13" s="74">
        <v>1</v>
      </c>
      <c r="N13" s="74">
        <v>4221</v>
      </c>
      <c r="O13" s="74" t="s">
        <v>516</v>
      </c>
      <c r="P13" s="74" t="s">
        <v>210</v>
      </c>
      <c r="Q13" s="73">
        <v>1</v>
      </c>
      <c r="R13" s="74" t="s">
        <v>100</v>
      </c>
      <c r="S13" s="342">
        <v>1</v>
      </c>
      <c r="T13" s="74" t="s">
        <v>509</v>
      </c>
      <c r="U13" s="74" t="s">
        <v>1041</v>
      </c>
      <c r="V13" s="73" t="s">
        <v>50</v>
      </c>
      <c r="W13" s="62">
        <v>20</v>
      </c>
      <c r="X13" s="343" t="s">
        <v>172</v>
      </c>
      <c r="Y13" s="62">
        <v>6</v>
      </c>
      <c r="Z13" s="62">
        <v>4</v>
      </c>
      <c r="AA13" s="242">
        <v>5</v>
      </c>
      <c r="AB13" s="242">
        <v>5</v>
      </c>
      <c r="AC13" s="242">
        <v>4</v>
      </c>
      <c r="AD13" s="344">
        <v>0</v>
      </c>
      <c r="AE13" s="344">
        <v>0</v>
      </c>
      <c r="AF13" s="345">
        <v>68442201</v>
      </c>
      <c r="AG13" s="346" t="s">
        <v>1042</v>
      </c>
      <c r="AH13" s="258" t="s">
        <v>155</v>
      </c>
      <c r="AI13" s="339">
        <v>8266667</v>
      </c>
      <c r="AJ13" s="188"/>
    </row>
    <row r="14" spans="1:36" s="347" customFormat="1" ht="57" x14ac:dyDescent="0.25">
      <c r="A14" s="74">
        <v>4</v>
      </c>
      <c r="B14" s="74" t="s">
        <v>137</v>
      </c>
      <c r="C14" s="74">
        <v>2</v>
      </c>
      <c r="D14" s="74" t="s">
        <v>138</v>
      </c>
      <c r="E14" s="74" t="s">
        <v>139</v>
      </c>
      <c r="F14" s="74">
        <v>2</v>
      </c>
      <c r="G14" s="74" t="s">
        <v>513</v>
      </c>
      <c r="H14" s="74" t="s">
        <v>514</v>
      </c>
      <c r="I14" s="74">
        <v>8</v>
      </c>
      <c r="J14" s="74">
        <v>1</v>
      </c>
      <c r="K14" s="74" t="s">
        <v>515</v>
      </c>
      <c r="L14" s="340">
        <v>2020051290037</v>
      </c>
      <c r="M14" s="74">
        <v>1</v>
      </c>
      <c r="N14" s="74">
        <v>4221</v>
      </c>
      <c r="O14" s="74" t="s">
        <v>516</v>
      </c>
      <c r="P14" s="74" t="s">
        <v>210</v>
      </c>
      <c r="Q14" s="73">
        <v>1</v>
      </c>
      <c r="R14" s="74" t="s">
        <v>100</v>
      </c>
      <c r="S14" s="342">
        <v>1</v>
      </c>
      <c r="T14" s="74" t="s">
        <v>509</v>
      </c>
      <c r="U14" s="74" t="s">
        <v>517</v>
      </c>
      <c r="V14" s="73" t="s">
        <v>50</v>
      </c>
      <c r="W14" s="62">
        <v>12</v>
      </c>
      <c r="X14" s="343" t="s">
        <v>172</v>
      </c>
      <c r="Y14" s="62">
        <v>2</v>
      </c>
      <c r="Z14" s="62">
        <v>3</v>
      </c>
      <c r="AA14" s="242">
        <v>3</v>
      </c>
      <c r="AB14" s="242">
        <v>2</v>
      </c>
      <c r="AC14" s="242">
        <v>5</v>
      </c>
      <c r="AD14" s="344">
        <v>0</v>
      </c>
      <c r="AE14" s="344">
        <v>0</v>
      </c>
      <c r="AF14" s="345">
        <v>181673133</v>
      </c>
      <c r="AG14" s="346" t="s">
        <v>1043</v>
      </c>
      <c r="AH14" s="258" t="s">
        <v>155</v>
      </c>
      <c r="AI14" s="339">
        <v>14422800</v>
      </c>
      <c r="AJ14" s="188"/>
    </row>
    <row r="15" spans="1:36" s="347" customFormat="1" ht="57" x14ac:dyDescent="0.25">
      <c r="A15" s="74">
        <v>4</v>
      </c>
      <c r="B15" s="74" t="s">
        <v>137</v>
      </c>
      <c r="C15" s="74">
        <v>2</v>
      </c>
      <c r="D15" s="74" t="s">
        <v>138</v>
      </c>
      <c r="E15" s="74" t="s">
        <v>139</v>
      </c>
      <c r="F15" s="74">
        <v>2</v>
      </c>
      <c r="G15" s="74" t="s">
        <v>513</v>
      </c>
      <c r="H15" s="74" t="s">
        <v>514</v>
      </c>
      <c r="I15" s="74">
        <v>8</v>
      </c>
      <c r="J15" s="74">
        <v>1</v>
      </c>
      <c r="K15" s="74" t="s">
        <v>515</v>
      </c>
      <c r="L15" s="340">
        <v>2020051290037</v>
      </c>
      <c r="M15" s="74">
        <v>1</v>
      </c>
      <c r="N15" s="74">
        <v>4221</v>
      </c>
      <c r="O15" s="74" t="s">
        <v>516</v>
      </c>
      <c r="P15" s="74" t="s">
        <v>210</v>
      </c>
      <c r="Q15" s="73">
        <v>1</v>
      </c>
      <c r="R15" s="74" t="s">
        <v>100</v>
      </c>
      <c r="S15" s="342">
        <v>1</v>
      </c>
      <c r="T15" s="74" t="s">
        <v>509</v>
      </c>
      <c r="U15" s="74" t="s">
        <v>518</v>
      </c>
      <c r="V15" s="228" t="s">
        <v>210</v>
      </c>
      <c r="W15" s="206">
        <v>1</v>
      </c>
      <c r="X15" s="343" t="s">
        <v>172</v>
      </c>
      <c r="Y15" s="206">
        <v>0</v>
      </c>
      <c r="Z15" s="206">
        <v>1</v>
      </c>
      <c r="AA15" s="206">
        <v>0.2</v>
      </c>
      <c r="AB15" s="206">
        <v>0.3</v>
      </c>
      <c r="AC15" s="206">
        <v>0.5</v>
      </c>
      <c r="AD15" s="344">
        <v>0</v>
      </c>
      <c r="AE15" s="344">
        <v>0</v>
      </c>
      <c r="AF15" s="345">
        <v>160000000</v>
      </c>
      <c r="AG15" s="346" t="s">
        <v>1044</v>
      </c>
      <c r="AH15" s="258" t="s">
        <v>155</v>
      </c>
      <c r="AI15" s="339">
        <v>0</v>
      </c>
      <c r="AJ15" s="186"/>
    </row>
    <row r="16" spans="1:36" s="347" customFormat="1" ht="71.25" x14ac:dyDescent="0.25">
      <c r="A16" s="74">
        <v>4</v>
      </c>
      <c r="B16" s="74" t="s">
        <v>137</v>
      </c>
      <c r="C16" s="74">
        <v>2</v>
      </c>
      <c r="D16" s="74" t="s">
        <v>138</v>
      </c>
      <c r="E16" s="74" t="s">
        <v>139</v>
      </c>
      <c r="F16" s="74">
        <v>2</v>
      </c>
      <c r="G16" s="74" t="s">
        <v>513</v>
      </c>
      <c r="H16" s="74" t="s">
        <v>514</v>
      </c>
      <c r="I16" s="74">
        <v>8</v>
      </c>
      <c r="J16" s="74">
        <v>1</v>
      </c>
      <c r="K16" s="74" t="s">
        <v>515</v>
      </c>
      <c r="L16" s="340">
        <v>2020051290037</v>
      </c>
      <c r="M16" s="74">
        <v>1</v>
      </c>
      <c r="N16" s="74">
        <v>4221</v>
      </c>
      <c r="O16" s="74" t="s">
        <v>516</v>
      </c>
      <c r="P16" s="74" t="s">
        <v>50</v>
      </c>
      <c r="Q16" s="73">
        <v>1</v>
      </c>
      <c r="R16" s="341" t="s">
        <v>51</v>
      </c>
      <c r="S16" s="342">
        <v>1</v>
      </c>
      <c r="T16" s="74" t="s">
        <v>509</v>
      </c>
      <c r="U16" s="74" t="s">
        <v>519</v>
      </c>
      <c r="V16" s="73" t="s">
        <v>50</v>
      </c>
      <c r="W16" s="349">
        <v>1</v>
      </c>
      <c r="X16" s="341" t="s">
        <v>51</v>
      </c>
      <c r="Y16" s="244">
        <v>0</v>
      </c>
      <c r="Z16" s="206">
        <v>0</v>
      </c>
      <c r="AA16" s="244">
        <v>0</v>
      </c>
      <c r="AB16" s="244">
        <v>0</v>
      </c>
      <c r="AC16" s="350">
        <v>1</v>
      </c>
      <c r="AD16" s="344">
        <v>0</v>
      </c>
      <c r="AE16" s="344">
        <v>0</v>
      </c>
      <c r="AF16" s="345">
        <v>11127633</v>
      </c>
      <c r="AG16" s="346" t="s">
        <v>196</v>
      </c>
      <c r="AH16" s="258" t="s">
        <v>155</v>
      </c>
      <c r="AI16" s="339">
        <v>0</v>
      </c>
      <c r="AJ16" s="188"/>
    </row>
    <row r="17" spans="1:36" s="347" customFormat="1" ht="57" x14ac:dyDescent="0.25">
      <c r="A17" s="74">
        <v>4</v>
      </c>
      <c r="B17" s="74" t="s">
        <v>137</v>
      </c>
      <c r="C17" s="74">
        <v>2</v>
      </c>
      <c r="D17" s="74" t="s">
        <v>138</v>
      </c>
      <c r="E17" s="74" t="s">
        <v>139</v>
      </c>
      <c r="F17" s="74">
        <v>2</v>
      </c>
      <c r="G17" s="74" t="s">
        <v>513</v>
      </c>
      <c r="H17" s="74" t="s">
        <v>514</v>
      </c>
      <c r="I17" s="74">
        <v>8</v>
      </c>
      <c r="J17" s="74">
        <v>1</v>
      </c>
      <c r="K17" s="74" t="s">
        <v>515</v>
      </c>
      <c r="L17" s="340">
        <v>2020051290037</v>
      </c>
      <c r="M17" s="74">
        <v>1</v>
      </c>
      <c r="N17" s="74">
        <v>4221</v>
      </c>
      <c r="O17" s="74" t="s">
        <v>516</v>
      </c>
      <c r="P17" s="74" t="s">
        <v>210</v>
      </c>
      <c r="Q17" s="73">
        <v>1</v>
      </c>
      <c r="R17" s="341" t="s">
        <v>238</v>
      </c>
      <c r="S17" s="342">
        <v>1</v>
      </c>
      <c r="T17" s="74" t="s">
        <v>509</v>
      </c>
      <c r="U17" s="74" t="s">
        <v>1045</v>
      </c>
      <c r="V17" s="73" t="s">
        <v>210</v>
      </c>
      <c r="W17" s="206">
        <v>1</v>
      </c>
      <c r="X17" s="343" t="s">
        <v>172</v>
      </c>
      <c r="Y17" s="206">
        <v>1</v>
      </c>
      <c r="Z17" s="206">
        <v>1</v>
      </c>
      <c r="AA17" s="206">
        <v>1</v>
      </c>
      <c r="AB17" s="206">
        <v>1</v>
      </c>
      <c r="AC17" s="206">
        <v>1</v>
      </c>
      <c r="AD17" s="344">
        <v>0</v>
      </c>
      <c r="AE17" s="344">
        <v>0</v>
      </c>
      <c r="AF17" s="345">
        <v>176325533</v>
      </c>
      <c r="AG17" s="346" t="s">
        <v>470</v>
      </c>
      <c r="AH17" s="258" t="s">
        <v>155</v>
      </c>
      <c r="AI17" s="339">
        <v>34851533</v>
      </c>
      <c r="AJ17" s="188"/>
    </row>
    <row r="18" spans="1:36" s="347" customFormat="1" ht="57" x14ac:dyDescent="0.25">
      <c r="A18" s="74">
        <v>4</v>
      </c>
      <c r="B18" s="74" t="s">
        <v>137</v>
      </c>
      <c r="C18" s="74">
        <v>2</v>
      </c>
      <c r="D18" s="74" t="s">
        <v>138</v>
      </c>
      <c r="E18" s="74" t="s">
        <v>139</v>
      </c>
      <c r="F18" s="74">
        <v>2</v>
      </c>
      <c r="G18" s="74" t="s">
        <v>513</v>
      </c>
      <c r="H18" s="74" t="s">
        <v>514</v>
      </c>
      <c r="I18" s="74">
        <v>8</v>
      </c>
      <c r="J18" s="74">
        <v>1</v>
      </c>
      <c r="K18" s="74" t="s">
        <v>515</v>
      </c>
      <c r="L18" s="340">
        <v>2020051290037</v>
      </c>
      <c r="M18" s="74">
        <v>1</v>
      </c>
      <c r="N18" s="74">
        <v>4221</v>
      </c>
      <c r="O18" s="74" t="s">
        <v>516</v>
      </c>
      <c r="P18" s="74" t="s">
        <v>210</v>
      </c>
      <c r="Q18" s="73">
        <v>1</v>
      </c>
      <c r="R18" s="341" t="s">
        <v>238</v>
      </c>
      <c r="S18" s="342">
        <v>1</v>
      </c>
      <c r="T18" s="74" t="s">
        <v>509</v>
      </c>
      <c r="U18" s="74" t="s">
        <v>1046</v>
      </c>
      <c r="V18" s="73" t="s">
        <v>210</v>
      </c>
      <c r="W18" s="206">
        <v>1</v>
      </c>
      <c r="X18" s="343" t="s">
        <v>172</v>
      </c>
      <c r="Y18" s="206">
        <v>1</v>
      </c>
      <c r="Z18" s="206">
        <v>1</v>
      </c>
      <c r="AA18" s="206">
        <v>1</v>
      </c>
      <c r="AB18" s="206">
        <v>1</v>
      </c>
      <c r="AC18" s="206">
        <v>1</v>
      </c>
      <c r="AD18" s="344">
        <v>0</v>
      </c>
      <c r="AE18" s="344">
        <v>0</v>
      </c>
      <c r="AF18" s="345">
        <v>124139100</v>
      </c>
      <c r="AG18" s="346" t="s">
        <v>470</v>
      </c>
      <c r="AH18" s="258" t="s">
        <v>155</v>
      </c>
      <c r="AI18" s="339">
        <v>7002600</v>
      </c>
      <c r="AJ18" s="188"/>
    </row>
    <row r="19" spans="1:36" s="347" customFormat="1" ht="57" x14ac:dyDescent="0.25">
      <c r="A19" s="74">
        <v>4</v>
      </c>
      <c r="B19" s="74" t="s">
        <v>137</v>
      </c>
      <c r="C19" s="74">
        <v>2</v>
      </c>
      <c r="D19" s="74" t="s">
        <v>138</v>
      </c>
      <c r="E19" s="74" t="s">
        <v>139</v>
      </c>
      <c r="F19" s="340">
        <v>3</v>
      </c>
      <c r="G19" s="74" t="s">
        <v>520</v>
      </c>
      <c r="H19" s="74" t="s">
        <v>521</v>
      </c>
      <c r="I19" s="74">
        <v>8</v>
      </c>
      <c r="J19" s="74">
        <v>17</v>
      </c>
      <c r="K19" s="74" t="s">
        <v>522</v>
      </c>
      <c r="L19" s="340">
        <v>2020051290024</v>
      </c>
      <c r="M19" s="74">
        <v>1</v>
      </c>
      <c r="N19" s="74">
        <v>4231</v>
      </c>
      <c r="O19" s="74" t="s">
        <v>523</v>
      </c>
      <c r="P19" s="74" t="s">
        <v>210</v>
      </c>
      <c r="Q19" s="73">
        <v>1</v>
      </c>
      <c r="R19" s="341" t="s">
        <v>238</v>
      </c>
      <c r="S19" s="342">
        <v>1</v>
      </c>
      <c r="T19" s="74" t="s">
        <v>509</v>
      </c>
      <c r="U19" s="341" t="s">
        <v>1047</v>
      </c>
      <c r="V19" s="73" t="s">
        <v>210</v>
      </c>
      <c r="W19" s="206">
        <v>1</v>
      </c>
      <c r="X19" s="343" t="s">
        <v>172</v>
      </c>
      <c r="Y19" s="206">
        <v>1</v>
      </c>
      <c r="Z19" s="206">
        <v>1</v>
      </c>
      <c r="AA19" s="206">
        <v>1</v>
      </c>
      <c r="AB19" s="206">
        <v>1</v>
      </c>
      <c r="AC19" s="206">
        <v>1</v>
      </c>
      <c r="AD19" s="344">
        <v>0</v>
      </c>
      <c r="AE19" s="344">
        <v>0</v>
      </c>
      <c r="AF19" s="188">
        <v>22325793</v>
      </c>
      <c r="AG19" s="346" t="s">
        <v>327</v>
      </c>
      <c r="AH19" s="258" t="s">
        <v>155</v>
      </c>
      <c r="AI19" s="339">
        <v>1127333</v>
      </c>
      <c r="AJ19" s="188"/>
    </row>
    <row r="20" spans="1:36" s="347" customFormat="1" ht="57" x14ac:dyDescent="0.25">
      <c r="A20" s="74">
        <v>4</v>
      </c>
      <c r="B20" s="74" t="s">
        <v>137</v>
      </c>
      <c r="C20" s="74">
        <v>2</v>
      </c>
      <c r="D20" s="74" t="s">
        <v>138</v>
      </c>
      <c r="E20" s="74" t="s">
        <v>139</v>
      </c>
      <c r="F20" s="340">
        <v>3</v>
      </c>
      <c r="G20" s="74" t="s">
        <v>520</v>
      </c>
      <c r="H20" s="74" t="s">
        <v>521</v>
      </c>
      <c r="I20" s="74">
        <v>8</v>
      </c>
      <c r="J20" s="74">
        <v>17</v>
      </c>
      <c r="K20" s="74" t="s">
        <v>522</v>
      </c>
      <c r="L20" s="340">
        <v>2020051290024</v>
      </c>
      <c r="M20" s="74">
        <v>2</v>
      </c>
      <c r="N20" s="74">
        <v>4232</v>
      </c>
      <c r="O20" s="74" t="s">
        <v>524</v>
      </c>
      <c r="P20" s="74" t="s">
        <v>50</v>
      </c>
      <c r="Q20" s="73">
        <v>4</v>
      </c>
      <c r="R20" s="341" t="s">
        <v>51</v>
      </c>
      <c r="S20" s="342">
        <v>1</v>
      </c>
      <c r="T20" s="74" t="s">
        <v>509</v>
      </c>
      <c r="U20" s="341" t="s">
        <v>911</v>
      </c>
      <c r="V20" s="73" t="s">
        <v>210</v>
      </c>
      <c r="W20" s="77">
        <v>1</v>
      </c>
      <c r="X20" s="351" t="s">
        <v>172</v>
      </c>
      <c r="Y20" s="352">
        <v>1</v>
      </c>
      <c r="Z20" s="206">
        <v>1</v>
      </c>
      <c r="AA20" s="352">
        <v>1</v>
      </c>
      <c r="AB20" s="352">
        <v>1</v>
      </c>
      <c r="AC20" s="352">
        <v>1</v>
      </c>
      <c r="AD20" s="344">
        <v>0</v>
      </c>
      <c r="AE20" s="344">
        <v>0</v>
      </c>
      <c r="AF20" s="345">
        <v>24734867</v>
      </c>
      <c r="AG20" s="346" t="s">
        <v>470</v>
      </c>
      <c r="AH20" s="258" t="s">
        <v>155</v>
      </c>
      <c r="AI20" s="339">
        <v>3181333</v>
      </c>
      <c r="AJ20" s="188"/>
    </row>
    <row r="21" spans="1:36" s="347" customFormat="1" ht="57" x14ac:dyDescent="0.25">
      <c r="A21" s="74">
        <v>4</v>
      </c>
      <c r="B21" s="74" t="s">
        <v>137</v>
      </c>
      <c r="C21" s="353"/>
      <c r="D21" s="353"/>
      <c r="E21" s="74" t="s">
        <v>379</v>
      </c>
      <c r="F21" s="353"/>
      <c r="G21" s="353"/>
      <c r="H21" s="354" t="s">
        <v>1048</v>
      </c>
      <c r="I21" s="353"/>
      <c r="J21" s="353"/>
      <c r="K21" s="354" t="s">
        <v>501</v>
      </c>
      <c r="L21" s="340">
        <v>2020051290057</v>
      </c>
      <c r="M21" s="353"/>
      <c r="N21" s="353"/>
      <c r="O21" s="354" t="s">
        <v>1049</v>
      </c>
      <c r="P21" s="74" t="s">
        <v>210</v>
      </c>
      <c r="Q21" s="73">
        <v>4</v>
      </c>
      <c r="R21" s="341" t="s">
        <v>100</v>
      </c>
      <c r="S21" s="342">
        <v>1</v>
      </c>
      <c r="T21" s="74" t="s">
        <v>509</v>
      </c>
      <c r="U21" s="354" t="s">
        <v>1050</v>
      </c>
      <c r="V21" s="73" t="s">
        <v>210</v>
      </c>
      <c r="W21" s="77">
        <v>1</v>
      </c>
      <c r="X21" s="351" t="s">
        <v>172</v>
      </c>
      <c r="Y21" s="352">
        <v>1</v>
      </c>
      <c r="Z21" s="206">
        <v>1</v>
      </c>
      <c r="AA21" s="352">
        <v>1</v>
      </c>
      <c r="AB21" s="352">
        <v>1</v>
      </c>
      <c r="AC21" s="352">
        <v>1</v>
      </c>
      <c r="AD21" s="353"/>
      <c r="AE21" s="353"/>
      <c r="AF21" s="345">
        <v>35717794</v>
      </c>
      <c r="AG21" s="353" t="s">
        <v>327</v>
      </c>
      <c r="AH21" s="351" t="s">
        <v>155</v>
      </c>
      <c r="AI21" s="188">
        <v>6400000</v>
      </c>
      <c r="AJ21" s="354"/>
    </row>
    <row r="22" spans="1:36" s="347" customFormat="1" ht="42.75" x14ac:dyDescent="0.25">
      <c r="A22" s="74">
        <v>4</v>
      </c>
      <c r="B22" s="74" t="s">
        <v>137</v>
      </c>
      <c r="C22" s="353"/>
      <c r="D22" s="353"/>
      <c r="E22" s="74" t="s">
        <v>379</v>
      </c>
      <c r="F22" s="353"/>
      <c r="G22" s="353"/>
      <c r="H22" s="354" t="s">
        <v>1051</v>
      </c>
      <c r="I22" s="353"/>
      <c r="J22" s="353"/>
      <c r="K22" s="354" t="s">
        <v>1052</v>
      </c>
      <c r="L22" s="340">
        <v>2020051290058</v>
      </c>
      <c r="M22" s="353"/>
      <c r="N22" s="353"/>
      <c r="O22" s="354" t="s">
        <v>1053</v>
      </c>
      <c r="P22" s="74" t="s">
        <v>210</v>
      </c>
      <c r="Q22" s="73">
        <v>4</v>
      </c>
      <c r="R22" s="341" t="s">
        <v>100</v>
      </c>
      <c r="S22" s="342">
        <v>1</v>
      </c>
      <c r="T22" s="74" t="s">
        <v>509</v>
      </c>
      <c r="U22" s="354" t="s">
        <v>1054</v>
      </c>
      <c r="V22" s="73" t="s">
        <v>210</v>
      </c>
      <c r="W22" s="77">
        <v>1</v>
      </c>
      <c r="X22" s="351" t="s">
        <v>172</v>
      </c>
      <c r="Y22" s="352">
        <v>1</v>
      </c>
      <c r="Z22" s="206">
        <v>1</v>
      </c>
      <c r="AA22" s="352">
        <v>1</v>
      </c>
      <c r="AB22" s="352">
        <v>1</v>
      </c>
      <c r="AC22" s="352">
        <v>1</v>
      </c>
      <c r="AD22" s="353"/>
      <c r="AE22" s="353"/>
      <c r="AF22" s="355">
        <v>32238900</v>
      </c>
      <c r="AG22" s="353" t="s">
        <v>470</v>
      </c>
      <c r="AH22" s="351" t="s">
        <v>155</v>
      </c>
      <c r="AI22" s="188">
        <v>1414400</v>
      </c>
      <c r="AJ22" s="354"/>
    </row>
  </sheetData>
  <mergeCells count="17">
    <mergeCell ref="Y6:AJ6"/>
    <mergeCell ref="AI1:AJ1"/>
    <mergeCell ref="AI2:AJ2"/>
    <mergeCell ref="AI3:AJ3"/>
    <mergeCell ref="AI4:AJ4"/>
    <mergeCell ref="A1:AH4"/>
    <mergeCell ref="U7:AD7"/>
    <mergeCell ref="AF7:AI7"/>
    <mergeCell ref="A5:B5"/>
    <mergeCell ref="C5:AJ5"/>
    <mergeCell ref="A6:B6"/>
    <mergeCell ref="C6:G6"/>
    <mergeCell ref="H6:J6"/>
    <mergeCell ref="K6:N6"/>
    <mergeCell ref="P6:T6"/>
    <mergeCell ref="W6:X6"/>
    <mergeCell ref="A7:T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2"/>
  <sheetViews>
    <sheetView showGridLines="0" topLeftCell="V1" workbookViewId="0">
      <selection activeCell="AJ6" sqref="AJ6"/>
    </sheetView>
  </sheetViews>
  <sheetFormatPr baseColWidth="10" defaultRowHeight="14.25" outlineLevelCol="1" x14ac:dyDescent="0.3"/>
  <cols>
    <col min="1" max="1" width="2" style="133" bestFit="1" customWidth="1"/>
    <col min="2" max="2" width="25" style="133" customWidth="1"/>
    <col min="3" max="3" width="2" style="133" hidden="1" customWidth="1" outlineLevel="1"/>
    <col min="4" max="4" width="5.28515625" style="133" hidden="1" customWidth="1" outlineLevel="1"/>
    <col min="5" max="5" width="24.85546875" style="133" customWidth="1" collapsed="1"/>
    <col min="6" max="6" width="2" style="133" hidden="1" customWidth="1" outlineLevel="1"/>
    <col min="7" max="7" width="5.28515625" style="133" hidden="1" customWidth="1" outlineLevel="1"/>
    <col min="8" max="8" width="25.42578125" style="133" customWidth="1" collapsed="1"/>
    <col min="9" max="10" width="12.7109375" style="133" hidden="1" customWidth="1" outlineLevel="1"/>
    <col min="11" max="11" width="27.5703125" style="133" customWidth="1" collapsed="1"/>
    <col min="12" max="12" width="14.5703125" style="133" bestFit="1" customWidth="1"/>
    <col min="13" max="13" width="3" style="133" hidden="1" customWidth="1" outlineLevel="1"/>
    <col min="14" max="14" width="6" style="133" hidden="1" customWidth="1" outlineLevel="1"/>
    <col min="15" max="15" width="26.7109375" style="133" customWidth="1" collapsed="1"/>
    <col min="16" max="16" width="14.5703125" style="133" bestFit="1" customWidth="1"/>
    <col min="17" max="17" width="11.28515625" style="133" bestFit="1" customWidth="1"/>
    <col min="18" max="18" width="15.42578125" style="133" bestFit="1" customWidth="1"/>
    <col min="19" max="19" width="6.7109375" style="133" bestFit="1" customWidth="1"/>
    <col min="20" max="20" width="22" style="133" bestFit="1" customWidth="1"/>
    <col min="21" max="21" width="31.42578125" style="133" customWidth="1"/>
    <col min="22" max="22" width="14.5703125" style="133" bestFit="1" customWidth="1"/>
    <col min="23" max="23" width="9.85546875" style="133" bestFit="1" customWidth="1"/>
    <col min="24" max="24" width="13.7109375" style="133" bestFit="1" customWidth="1"/>
    <col min="25" max="25" width="10.7109375" style="272" customWidth="1"/>
    <col min="26" max="29" width="10.7109375" style="133" customWidth="1"/>
    <col min="30" max="30" width="14.7109375" style="134" hidden="1" customWidth="1" outlineLevel="1"/>
    <col min="31" max="31" width="13.85546875" style="135" customWidth="1" collapsed="1"/>
    <col min="32" max="32" width="22.85546875" style="83" customWidth="1"/>
    <col min="33" max="34" width="15.5703125" style="207" customWidth="1"/>
    <col min="35" max="35" width="14.85546875" style="133" bestFit="1" customWidth="1"/>
    <col min="36" max="36" width="11.42578125" style="78"/>
  </cols>
  <sheetData>
    <row r="1" spans="1:36" ht="14.25" customHeight="1" x14ac:dyDescent="0.3">
      <c r="A1" s="654" t="s">
        <v>0</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6"/>
      <c r="AH1" s="490" t="s">
        <v>1</v>
      </c>
      <c r="AI1" s="490"/>
      <c r="AJ1" s="37"/>
    </row>
    <row r="2" spans="1:36" x14ac:dyDescent="0.3">
      <c r="A2" s="657"/>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9"/>
      <c r="AH2" s="490" t="s">
        <v>2</v>
      </c>
      <c r="AI2" s="490"/>
      <c r="AJ2" s="37"/>
    </row>
    <row r="3" spans="1:36" ht="14.25" customHeight="1" x14ac:dyDescent="0.3">
      <c r="A3" s="657"/>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9"/>
      <c r="AH3" s="490" t="s">
        <v>3</v>
      </c>
      <c r="AI3" s="490"/>
      <c r="AJ3" s="37"/>
    </row>
    <row r="4" spans="1:36" ht="14.25" customHeight="1" x14ac:dyDescent="0.3">
      <c r="A4" s="660"/>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2"/>
      <c r="AH4" s="490" t="s">
        <v>4</v>
      </c>
      <c r="AI4" s="490"/>
      <c r="AJ4" s="37"/>
    </row>
    <row r="5" spans="1:36" x14ac:dyDescent="0.3">
      <c r="A5" s="540" t="s">
        <v>479</v>
      </c>
      <c r="B5" s="540"/>
      <c r="C5" s="540" t="s">
        <v>6</v>
      </c>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125"/>
    </row>
    <row r="6" spans="1:36" ht="33.75" customHeight="1" x14ac:dyDescent="0.3">
      <c r="A6" s="540" t="s">
        <v>480</v>
      </c>
      <c r="B6" s="540"/>
      <c r="C6" s="540">
        <v>2024</v>
      </c>
      <c r="D6" s="540"/>
      <c r="E6" s="540"/>
      <c r="F6" s="540"/>
      <c r="G6" s="540"/>
      <c r="H6" s="540" t="s">
        <v>8</v>
      </c>
      <c r="I6" s="540"/>
      <c r="J6" s="540"/>
      <c r="K6" s="540" t="s">
        <v>525</v>
      </c>
      <c r="L6" s="540"/>
      <c r="M6" s="540"/>
      <c r="N6" s="540"/>
      <c r="O6" s="128" t="s">
        <v>10</v>
      </c>
      <c r="P6" s="540" t="s">
        <v>934</v>
      </c>
      <c r="Q6" s="540"/>
      <c r="R6" s="540"/>
      <c r="S6" s="540"/>
      <c r="T6" s="540"/>
      <c r="U6" s="128" t="s">
        <v>11</v>
      </c>
      <c r="V6" s="129">
        <v>45412</v>
      </c>
      <c r="W6" s="540" t="s">
        <v>1005</v>
      </c>
      <c r="X6" s="540"/>
      <c r="Y6" s="663"/>
      <c r="Z6" s="664"/>
      <c r="AA6" s="664"/>
      <c r="AB6" s="664"/>
      <c r="AC6" s="664"/>
      <c r="AD6" s="664"/>
      <c r="AE6" s="664"/>
      <c r="AF6" s="664"/>
      <c r="AG6" s="664"/>
      <c r="AH6" s="664"/>
      <c r="AI6" s="665"/>
      <c r="AJ6" s="125"/>
    </row>
    <row r="7" spans="1:36" x14ac:dyDescent="0.3">
      <c r="A7" s="539"/>
      <c r="B7" s="539"/>
      <c r="C7" s="539"/>
      <c r="D7" s="539"/>
      <c r="E7" s="539"/>
      <c r="F7" s="539"/>
      <c r="G7" s="539"/>
      <c r="H7" s="539"/>
      <c r="I7" s="539"/>
      <c r="J7" s="539"/>
      <c r="K7" s="539"/>
      <c r="L7" s="539"/>
      <c r="M7" s="539"/>
      <c r="N7" s="539"/>
      <c r="O7" s="539"/>
      <c r="P7" s="539"/>
      <c r="Q7" s="539"/>
      <c r="R7" s="539"/>
      <c r="S7" s="539"/>
      <c r="T7" s="539"/>
      <c r="U7" s="497" t="s">
        <v>12</v>
      </c>
      <c r="V7" s="497"/>
      <c r="W7" s="497"/>
      <c r="X7" s="497"/>
      <c r="Y7" s="498"/>
      <c r="Z7" s="498"/>
      <c r="AA7" s="498"/>
      <c r="AB7" s="498"/>
      <c r="AC7" s="498"/>
      <c r="AD7" s="498"/>
      <c r="AE7" s="40"/>
      <c r="AF7" s="476" t="s">
        <v>13</v>
      </c>
      <c r="AG7" s="476"/>
      <c r="AH7" s="476"/>
      <c r="AI7" s="476"/>
      <c r="AJ7" s="125"/>
    </row>
    <row r="8" spans="1:36" s="264" customFormat="1" ht="54" x14ac:dyDescent="0.3">
      <c r="A8" s="356" t="s">
        <v>15</v>
      </c>
      <c r="B8" s="356" t="s">
        <v>482</v>
      </c>
      <c r="C8" s="356" t="s">
        <v>15</v>
      </c>
      <c r="D8" s="356" t="s">
        <v>17</v>
      </c>
      <c r="E8" s="356" t="s">
        <v>483</v>
      </c>
      <c r="F8" s="356" t="s">
        <v>15</v>
      </c>
      <c r="G8" s="356" t="s">
        <v>17</v>
      </c>
      <c r="H8" s="356" t="s">
        <v>484</v>
      </c>
      <c r="I8" s="356" t="s">
        <v>20</v>
      </c>
      <c r="J8" s="356" t="s">
        <v>21</v>
      </c>
      <c r="K8" s="356" t="s">
        <v>22</v>
      </c>
      <c r="L8" s="357" t="s">
        <v>23</v>
      </c>
      <c r="M8" s="356" t="s">
        <v>15</v>
      </c>
      <c r="N8" s="356" t="s">
        <v>17</v>
      </c>
      <c r="O8" s="356" t="s">
        <v>24</v>
      </c>
      <c r="P8" s="356" t="s">
        <v>485</v>
      </c>
      <c r="Q8" s="356" t="s">
        <v>486</v>
      </c>
      <c r="R8" s="356" t="s">
        <v>487</v>
      </c>
      <c r="S8" s="356" t="s">
        <v>28</v>
      </c>
      <c r="T8" s="356" t="s">
        <v>488</v>
      </c>
      <c r="U8" s="358" t="s">
        <v>489</v>
      </c>
      <c r="V8" s="358" t="s">
        <v>490</v>
      </c>
      <c r="W8" s="358" t="s">
        <v>32</v>
      </c>
      <c r="X8" s="358" t="s">
        <v>491</v>
      </c>
      <c r="Y8" s="358" t="s">
        <v>492</v>
      </c>
      <c r="Z8" s="358" t="s">
        <v>988</v>
      </c>
      <c r="AA8" s="358" t="s">
        <v>493</v>
      </c>
      <c r="AB8" s="358" t="s">
        <v>494</v>
      </c>
      <c r="AC8" s="358" t="s">
        <v>495</v>
      </c>
      <c r="AD8" s="359" t="s">
        <v>39</v>
      </c>
      <c r="AE8" s="360" t="s">
        <v>496</v>
      </c>
      <c r="AF8" s="360" t="s">
        <v>41</v>
      </c>
      <c r="AG8" s="361" t="s">
        <v>42</v>
      </c>
      <c r="AH8" s="362" t="s">
        <v>987</v>
      </c>
      <c r="AI8" s="356" t="s">
        <v>14</v>
      </c>
      <c r="AJ8" s="363"/>
    </row>
    <row r="9" spans="1:36" s="264" customFormat="1" ht="71.25" x14ac:dyDescent="0.3">
      <c r="A9" s="310">
        <v>2</v>
      </c>
      <c r="B9" s="310" t="s">
        <v>74</v>
      </c>
      <c r="C9" s="310">
        <v>5</v>
      </c>
      <c r="D9" s="310">
        <v>25</v>
      </c>
      <c r="E9" s="310" t="s">
        <v>526</v>
      </c>
      <c r="F9" s="310">
        <v>1</v>
      </c>
      <c r="G9" s="310">
        <v>251</v>
      </c>
      <c r="H9" s="310" t="s">
        <v>527</v>
      </c>
      <c r="I9" s="310" t="s">
        <v>530</v>
      </c>
      <c r="J9" s="310" t="s">
        <v>500</v>
      </c>
      <c r="K9" s="310" t="s">
        <v>529</v>
      </c>
      <c r="L9" s="364">
        <v>2020051290022</v>
      </c>
      <c r="M9" s="310">
        <v>4</v>
      </c>
      <c r="N9" s="310">
        <v>2514</v>
      </c>
      <c r="O9" s="310" t="s">
        <v>531</v>
      </c>
      <c r="P9" s="310" t="s">
        <v>401</v>
      </c>
      <c r="Q9" s="310">
        <v>4</v>
      </c>
      <c r="R9" s="310" t="s">
        <v>190</v>
      </c>
      <c r="S9" s="310">
        <v>1</v>
      </c>
      <c r="T9" s="310" t="s">
        <v>525</v>
      </c>
      <c r="U9" s="310" t="s">
        <v>912</v>
      </c>
      <c r="V9" s="365" t="s">
        <v>401</v>
      </c>
      <c r="W9" s="365">
        <v>1000</v>
      </c>
      <c r="X9" s="365" t="s">
        <v>190</v>
      </c>
      <c r="Y9" s="366">
        <v>100</v>
      </c>
      <c r="Z9" s="366">
        <v>8439</v>
      </c>
      <c r="AA9" s="366">
        <v>200</v>
      </c>
      <c r="AB9" s="366">
        <v>300</v>
      </c>
      <c r="AC9" s="366">
        <v>400</v>
      </c>
      <c r="AD9" s="367"/>
      <c r="AE9" s="368">
        <v>90000000</v>
      </c>
      <c r="AF9" s="365" t="s">
        <v>429</v>
      </c>
      <c r="AG9" s="365" t="s">
        <v>924</v>
      </c>
      <c r="AH9" s="369">
        <v>0</v>
      </c>
      <c r="AI9" s="310"/>
      <c r="AJ9" s="363"/>
    </row>
    <row r="10" spans="1:36" s="264" customFormat="1" ht="71.25" x14ac:dyDescent="0.3">
      <c r="A10" s="310">
        <v>2</v>
      </c>
      <c r="B10" s="310" t="s">
        <v>74</v>
      </c>
      <c r="C10" s="310">
        <v>5</v>
      </c>
      <c r="D10" s="310">
        <v>25</v>
      </c>
      <c r="E10" s="310" t="s">
        <v>526</v>
      </c>
      <c r="F10" s="310">
        <v>1</v>
      </c>
      <c r="G10" s="310">
        <v>251</v>
      </c>
      <c r="H10" s="310" t="s">
        <v>527</v>
      </c>
      <c r="I10" s="310" t="s">
        <v>530</v>
      </c>
      <c r="J10" s="310" t="s">
        <v>500</v>
      </c>
      <c r="K10" s="310" t="s">
        <v>529</v>
      </c>
      <c r="L10" s="364">
        <v>2020051290022</v>
      </c>
      <c r="M10" s="310">
        <v>4</v>
      </c>
      <c r="N10" s="310">
        <v>2514</v>
      </c>
      <c r="O10" s="310" t="s">
        <v>531</v>
      </c>
      <c r="P10" s="310" t="s">
        <v>401</v>
      </c>
      <c r="Q10" s="310">
        <v>4</v>
      </c>
      <c r="R10" s="310" t="s">
        <v>190</v>
      </c>
      <c r="S10" s="310">
        <v>1</v>
      </c>
      <c r="T10" s="310" t="s">
        <v>525</v>
      </c>
      <c r="U10" s="310" t="s">
        <v>922</v>
      </c>
      <c r="V10" s="365" t="s">
        <v>401</v>
      </c>
      <c r="W10" s="370">
        <v>1</v>
      </c>
      <c r="X10" s="365" t="s">
        <v>172</v>
      </c>
      <c r="Y10" s="371">
        <v>0</v>
      </c>
      <c r="Z10" s="371">
        <v>0</v>
      </c>
      <c r="AA10" s="371">
        <v>0.3</v>
      </c>
      <c r="AB10" s="371">
        <v>0.4</v>
      </c>
      <c r="AC10" s="371">
        <v>0.3</v>
      </c>
      <c r="AD10" s="367"/>
      <c r="AE10" s="368">
        <v>35000000</v>
      </c>
      <c r="AF10" s="365" t="s">
        <v>923</v>
      </c>
      <c r="AG10" s="365" t="s">
        <v>924</v>
      </c>
      <c r="AH10" s="369">
        <v>0</v>
      </c>
      <c r="AI10" s="310"/>
      <c r="AJ10" s="363"/>
    </row>
    <row r="11" spans="1:36" s="264" customFormat="1" ht="71.25" x14ac:dyDescent="0.3">
      <c r="A11" s="310">
        <v>2</v>
      </c>
      <c r="B11" s="310" t="s">
        <v>74</v>
      </c>
      <c r="C11" s="310">
        <v>5</v>
      </c>
      <c r="D11" s="310">
        <v>25</v>
      </c>
      <c r="E11" s="310" t="s">
        <v>526</v>
      </c>
      <c r="F11" s="310">
        <v>1</v>
      </c>
      <c r="G11" s="310">
        <v>251</v>
      </c>
      <c r="H11" s="310" t="s">
        <v>527</v>
      </c>
      <c r="I11" s="310" t="s">
        <v>530</v>
      </c>
      <c r="J11" s="310" t="s">
        <v>500</v>
      </c>
      <c r="K11" s="310" t="s">
        <v>529</v>
      </c>
      <c r="L11" s="364">
        <v>2020051290022</v>
      </c>
      <c r="M11" s="310">
        <v>4</v>
      </c>
      <c r="N11" s="310">
        <v>2514</v>
      </c>
      <c r="O11" s="310" t="s">
        <v>531</v>
      </c>
      <c r="P11" s="310" t="s">
        <v>401</v>
      </c>
      <c r="Q11" s="310">
        <v>4</v>
      </c>
      <c r="R11" s="310" t="s">
        <v>190</v>
      </c>
      <c r="S11" s="310">
        <v>1</v>
      </c>
      <c r="T11" s="310" t="s">
        <v>525</v>
      </c>
      <c r="U11" s="310" t="s">
        <v>913</v>
      </c>
      <c r="V11" s="365" t="s">
        <v>401</v>
      </c>
      <c r="W11" s="365">
        <v>9</v>
      </c>
      <c r="X11" s="365" t="s">
        <v>172</v>
      </c>
      <c r="Y11" s="372">
        <v>0</v>
      </c>
      <c r="Z11" s="372">
        <v>0</v>
      </c>
      <c r="AA11" s="366">
        <v>3</v>
      </c>
      <c r="AB11" s="366">
        <v>3</v>
      </c>
      <c r="AC11" s="366">
        <v>3</v>
      </c>
      <c r="AD11" s="367"/>
      <c r="AE11" s="368">
        <v>7700000</v>
      </c>
      <c r="AF11" s="365" t="s">
        <v>220</v>
      </c>
      <c r="AG11" s="365" t="s">
        <v>155</v>
      </c>
      <c r="AH11" s="369">
        <v>0</v>
      </c>
      <c r="AI11" s="310"/>
      <c r="AJ11" s="363"/>
    </row>
    <row r="12" spans="1:36" s="264" customFormat="1" ht="71.25" x14ac:dyDescent="0.3">
      <c r="A12" s="310">
        <v>2</v>
      </c>
      <c r="B12" s="310" t="s">
        <v>74</v>
      </c>
      <c r="C12" s="310">
        <v>5</v>
      </c>
      <c r="D12" s="310">
        <v>25</v>
      </c>
      <c r="E12" s="310" t="s">
        <v>526</v>
      </c>
      <c r="F12" s="310">
        <v>1</v>
      </c>
      <c r="G12" s="310">
        <v>251</v>
      </c>
      <c r="H12" s="310" t="s">
        <v>527</v>
      </c>
      <c r="I12" s="310" t="s">
        <v>530</v>
      </c>
      <c r="J12" s="310" t="s">
        <v>500</v>
      </c>
      <c r="K12" s="310" t="s">
        <v>529</v>
      </c>
      <c r="L12" s="364">
        <v>2020051290022</v>
      </c>
      <c r="M12" s="310">
        <v>4</v>
      </c>
      <c r="N12" s="310">
        <v>2514</v>
      </c>
      <c r="O12" s="310" t="s">
        <v>531</v>
      </c>
      <c r="P12" s="310" t="s">
        <v>401</v>
      </c>
      <c r="Q12" s="310">
        <v>4</v>
      </c>
      <c r="R12" s="310" t="s">
        <v>190</v>
      </c>
      <c r="S12" s="310">
        <v>1</v>
      </c>
      <c r="T12" s="310" t="s">
        <v>525</v>
      </c>
      <c r="U12" s="310" t="s">
        <v>914</v>
      </c>
      <c r="V12" s="365" t="s">
        <v>210</v>
      </c>
      <c r="W12" s="370">
        <v>1</v>
      </c>
      <c r="X12" s="370" t="s">
        <v>172</v>
      </c>
      <c r="Y12" s="371">
        <v>0</v>
      </c>
      <c r="Z12" s="371">
        <v>0</v>
      </c>
      <c r="AA12" s="371">
        <v>0.5</v>
      </c>
      <c r="AB12" s="371">
        <v>0</v>
      </c>
      <c r="AC12" s="371">
        <v>0.5</v>
      </c>
      <c r="AD12" s="367"/>
      <c r="AE12" s="368">
        <v>15000000</v>
      </c>
      <c r="AF12" s="365" t="s">
        <v>695</v>
      </c>
      <c r="AG12" s="365" t="s">
        <v>926</v>
      </c>
      <c r="AH12" s="369">
        <v>0</v>
      </c>
      <c r="AI12" s="310"/>
      <c r="AJ12" s="363"/>
    </row>
    <row r="13" spans="1:36" s="264" customFormat="1" ht="71.25" x14ac:dyDescent="0.3">
      <c r="A13" s="327">
        <v>2</v>
      </c>
      <c r="B13" s="327" t="s">
        <v>74</v>
      </c>
      <c r="C13" s="327">
        <v>5</v>
      </c>
      <c r="D13" s="327">
        <v>25</v>
      </c>
      <c r="E13" s="327" t="s">
        <v>526</v>
      </c>
      <c r="F13" s="327">
        <v>1</v>
      </c>
      <c r="G13" s="327">
        <v>251</v>
      </c>
      <c r="H13" s="327" t="s">
        <v>527</v>
      </c>
      <c r="I13" s="327" t="s">
        <v>528</v>
      </c>
      <c r="J13" s="327" t="s">
        <v>500</v>
      </c>
      <c r="K13" s="327" t="s">
        <v>529</v>
      </c>
      <c r="L13" s="373">
        <v>2020051290022</v>
      </c>
      <c r="M13" s="327">
        <v>6</v>
      </c>
      <c r="N13" s="327">
        <v>2516</v>
      </c>
      <c r="O13" s="327" t="s">
        <v>532</v>
      </c>
      <c r="P13" s="327" t="s">
        <v>401</v>
      </c>
      <c r="Q13" s="327">
        <v>4</v>
      </c>
      <c r="R13" s="327" t="s">
        <v>190</v>
      </c>
      <c r="S13" s="327">
        <v>1</v>
      </c>
      <c r="T13" s="327" t="s">
        <v>525</v>
      </c>
      <c r="U13" s="327" t="s">
        <v>915</v>
      </c>
      <c r="V13" s="374" t="s">
        <v>401</v>
      </c>
      <c r="W13" s="374">
        <v>12</v>
      </c>
      <c r="X13" s="365" t="s">
        <v>172</v>
      </c>
      <c r="Y13" s="375">
        <v>1</v>
      </c>
      <c r="Z13" s="375">
        <v>9</v>
      </c>
      <c r="AA13" s="375">
        <v>4</v>
      </c>
      <c r="AB13" s="375">
        <v>3</v>
      </c>
      <c r="AC13" s="375">
        <v>4</v>
      </c>
      <c r="AD13" s="376"/>
      <c r="AE13" s="368">
        <v>774923672</v>
      </c>
      <c r="AF13" s="365" t="s">
        <v>927</v>
      </c>
      <c r="AG13" s="365" t="s">
        <v>928</v>
      </c>
      <c r="AH13" s="377">
        <f>819600+24379998</f>
        <v>25199598</v>
      </c>
      <c r="AI13" s="310"/>
      <c r="AJ13" s="363"/>
    </row>
    <row r="14" spans="1:36" s="264" customFormat="1" ht="42.75" x14ac:dyDescent="0.3">
      <c r="A14" s="310">
        <v>2</v>
      </c>
      <c r="B14" s="310" t="s">
        <v>74</v>
      </c>
      <c r="C14" s="310">
        <v>5</v>
      </c>
      <c r="D14" s="310">
        <v>25</v>
      </c>
      <c r="E14" s="310" t="s">
        <v>526</v>
      </c>
      <c r="F14" s="310">
        <v>1</v>
      </c>
      <c r="G14" s="310">
        <v>251</v>
      </c>
      <c r="H14" s="310" t="s">
        <v>527</v>
      </c>
      <c r="I14" s="310" t="s">
        <v>528</v>
      </c>
      <c r="J14" s="310" t="s">
        <v>500</v>
      </c>
      <c r="K14" s="310" t="s">
        <v>529</v>
      </c>
      <c r="L14" s="364">
        <v>2020051290022</v>
      </c>
      <c r="M14" s="310">
        <v>8</v>
      </c>
      <c r="N14" s="310">
        <v>2518</v>
      </c>
      <c r="O14" s="310" t="s">
        <v>533</v>
      </c>
      <c r="P14" s="310" t="s">
        <v>401</v>
      </c>
      <c r="Q14" s="310">
        <v>200</v>
      </c>
      <c r="R14" s="310" t="s">
        <v>190</v>
      </c>
      <c r="S14" s="310">
        <v>50</v>
      </c>
      <c r="T14" s="310" t="s">
        <v>525</v>
      </c>
      <c r="U14" s="310" t="s">
        <v>916</v>
      </c>
      <c r="V14" s="365" t="s">
        <v>401</v>
      </c>
      <c r="W14" s="365">
        <v>24</v>
      </c>
      <c r="X14" s="365" t="s">
        <v>172</v>
      </c>
      <c r="Y14" s="366">
        <v>6</v>
      </c>
      <c r="Z14" s="366">
        <v>4</v>
      </c>
      <c r="AA14" s="366">
        <v>6</v>
      </c>
      <c r="AB14" s="366">
        <v>6</v>
      </c>
      <c r="AC14" s="366">
        <v>6</v>
      </c>
      <c r="AD14" s="370"/>
      <c r="AE14" s="378">
        <v>5000000</v>
      </c>
      <c r="AF14" s="365" t="s">
        <v>327</v>
      </c>
      <c r="AG14" s="365" t="s">
        <v>926</v>
      </c>
      <c r="AH14" s="369">
        <v>0</v>
      </c>
      <c r="AI14" s="310"/>
      <c r="AJ14" s="363"/>
    </row>
    <row r="15" spans="1:36" s="264" customFormat="1" ht="85.5" x14ac:dyDescent="0.3">
      <c r="A15" s="327">
        <v>2</v>
      </c>
      <c r="B15" s="327" t="s">
        <v>74</v>
      </c>
      <c r="C15" s="327">
        <v>5</v>
      </c>
      <c r="D15" s="327">
        <v>25</v>
      </c>
      <c r="E15" s="327" t="s">
        <v>526</v>
      </c>
      <c r="F15" s="327">
        <v>1</v>
      </c>
      <c r="G15" s="327">
        <v>251</v>
      </c>
      <c r="H15" s="327" t="s">
        <v>527</v>
      </c>
      <c r="I15" s="327" t="s">
        <v>528</v>
      </c>
      <c r="J15" s="327" t="s">
        <v>500</v>
      </c>
      <c r="K15" s="327" t="s">
        <v>529</v>
      </c>
      <c r="L15" s="373">
        <v>2020051290022</v>
      </c>
      <c r="M15" s="327">
        <v>9</v>
      </c>
      <c r="N15" s="327">
        <v>2519</v>
      </c>
      <c r="O15" s="327" t="s">
        <v>534</v>
      </c>
      <c r="P15" s="327" t="s">
        <v>401</v>
      </c>
      <c r="Q15" s="327">
        <v>4</v>
      </c>
      <c r="R15" s="327" t="s">
        <v>190</v>
      </c>
      <c r="S15" s="327">
        <v>1</v>
      </c>
      <c r="T15" s="327" t="s">
        <v>525</v>
      </c>
      <c r="U15" s="327" t="s">
        <v>917</v>
      </c>
      <c r="V15" s="374" t="s">
        <v>210</v>
      </c>
      <c r="W15" s="370">
        <v>1</v>
      </c>
      <c r="X15" s="370" t="s">
        <v>172</v>
      </c>
      <c r="Y15" s="371">
        <v>0</v>
      </c>
      <c r="Z15" s="371">
        <v>0</v>
      </c>
      <c r="AA15" s="371">
        <v>0.5</v>
      </c>
      <c r="AB15" s="371">
        <v>0</v>
      </c>
      <c r="AC15" s="371">
        <v>0.5</v>
      </c>
      <c r="AD15" s="379"/>
      <c r="AE15" s="378">
        <v>99000000</v>
      </c>
      <c r="AF15" s="365" t="s">
        <v>925</v>
      </c>
      <c r="AG15" s="365" t="s">
        <v>926</v>
      </c>
      <c r="AH15" s="369">
        <v>0</v>
      </c>
      <c r="AI15" s="310"/>
      <c r="AJ15" s="363"/>
    </row>
    <row r="16" spans="1:36" s="264" customFormat="1" ht="57" x14ac:dyDescent="0.3">
      <c r="A16" s="310">
        <v>2</v>
      </c>
      <c r="B16" s="310" t="s">
        <v>74</v>
      </c>
      <c r="C16" s="310">
        <v>5</v>
      </c>
      <c r="D16" s="310">
        <v>25</v>
      </c>
      <c r="E16" s="310" t="s">
        <v>526</v>
      </c>
      <c r="F16" s="310">
        <v>2</v>
      </c>
      <c r="G16" s="310">
        <v>252</v>
      </c>
      <c r="H16" s="310" t="s">
        <v>535</v>
      </c>
      <c r="I16" s="310" t="s">
        <v>528</v>
      </c>
      <c r="J16" s="310" t="s">
        <v>500</v>
      </c>
      <c r="K16" s="310" t="s">
        <v>536</v>
      </c>
      <c r="L16" s="364">
        <v>2020051290060</v>
      </c>
      <c r="M16" s="310">
        <v>1</v>
      </c>
      <c r="N16" s="310">
        <v>2521</v>
      </c>
      <c r="O16" s="310" t="s">
        <v>537</v>
      </c>
      <c r="P16" s="310" t="s">
        <v>401</v>
      </c>
      <c r="Q16" s="310">
        <v>4</v>
      </c>
      <c r="R16" s="310" t="s">
        <v>190</v>
      </c>
      <c r="S16" s="310">
        <v>1</v>
      </c>
      <c r="T16" s="310" t="s">
        <v>525</v>
      </c>
      <c r="U16" s="310" t="s">
        <v>935</v>
      </c>
      <c r="V16" s="365" t="s">
        <v>210</v>
      </c>
      <c r="W16" s="370">
        <v>1</v>
      </c>
      <c r="X16" s="370" t="s">
        <v>172</v>
      </c>
      <c r="Y16" s="371">
        <v>0</v>
      </c>
      <c r="Z16" s="371">
        <v>0.01</v>
      </c>
      <c r="AA16" s="371">
        <v>0.5</v>
      </c>
      <c r="AB16" s="371">
        <v>0</v>
      </c>
      <c r="AC16" s="371">
        <v>0.5</v>
      </c>
      <c r="AD16" s="370"/>
      <c r="AE16" s="378">
        <v>35000000</v>
      </c>
      <c r="AF16" s="365" t="s">
        <v>466</v>
      </c>
      <c r="AG16" s="365" t="s">
        <v>926</v>
      </c>
      <c r="AH16" s="369">
        <v>0</v>
      </c>
      <c r="AI16" s="310"/>
      <c r="AJ16" s="363"/>
    </row>
    <row r="17" spans="1:36" s="264" customFormat="1" ht="57" x14ac:dyDescent="0.3">
      <c r="A17" s="310">
        <v>2</v>
      </c>
      <c r="B17" s="310" t="s">
        <v>74</v>
      </c>
      <c r="C17" s="310">
        <v>5</v>
      </c>
      <c r="D17" s="310">
        <v>25</v>
      </c>
      <c r="E17" s="310" t="s">
        <v>526</v>
      </c>
      <c r="F17" s="310">
        <v>2</v>
      </c>
      <c r="G17" s="310">
        <v>252</v>
      </c>
      <c r="H17" s="310" t="s">
        <v>535</v>
      </c>
      <c r="I17" s="310" t="s">
        <v>528</v>
      </c>
      <c r="J17" s="310" t="s">
        <v>500</v>
      </c>
      <c r="K17" s="310" t="s">
        <v>536</v>
      </c>
      <c r="L17" s="364">
        <v>2020051290060</v>
      </c>
      <c r="M17" s="310">
        <v>1</v>
      </c>
      <c r="N17" s="310">
        <v>2521</v>
      </c>
      <c r="O17" s="310" t="s">
        <v>537</v>
      </c>
      <c r="P17" s="310" t="s">
        <v>401</v>
      </c>
      <c r="Q17" s="310">
        <v>4</v>
      </c>
      <c r="R17" s="310" t="s">
        <v>190</v>
      </c>
      <c r="S17" s="310">
        <v>1</v>
      </c>
      <c r="T17" s="310" t="s">
        <v>525</v>
      </c>
      <c r="U17" s="310" t="s">
        <v>929</v>
      </c>
      <c r="V17" s="365" t="s">
        <v>330</v>
      </c>
      <c r="W17" s="365">
        <v>100</v>
      </c>
      <c r="X17" s="365" t="s">
        <v>172</v>
      </c>
      <c r="Y17" s="372">
        <v>0</v>
      </c>
      <c r="Z17" s="372">
        <v>0</v>
      </c>
      <c r="AA17" s="366">
        <v>25</v>
      </c>
      <c r="AB17" s="366">
        <v>25</v>
      </c>
      <c r="AC17" s="366">
        <v>50</v>
      </c>
      <c r="AD17" s="370"/>
      <c r="AE17" s="378">
        <v>6200000</v>
      </c>
      <c r="AF17" s="365" t="s">
        <v>414</v>
      </c>
      <c r="AG17" s="365" t="s">
        <v>926</v>
      </c>
      <c r="AH17" s="369">
        <v>0</v>
      </c>
      <c r="AI17" s="310"/>
      <c r="AJ17" s="363"/>
    </row>
    <row r="18" spans="1:36" s="264" customFormat="1" ht="57" x14ac:dyDescent="0.3">
      <c r="A18" s="310">
        <v>2</v>
      </c>
      <c r="B18" s="310" t="s">
        <v>74</v>
      </c>
      <c r="C18" s="310">
        <v>5</v>
      </c>
      <c r="D18" s="310">
        <v>25</v>
      </c>
      <c r="E18" s="310" t="s">
        <v>526</v>
      </c>
      <c r="F18" s="310">
        <v>2</v>
      </c>
      <c r="G18" s="310">
        <v>252</v>
      </c>
      <c r="H18" s="310" t="s">
        <v>535</v>
      </c>
      <c r="I18" s="310" t="s">
        <v>528</v>
      </c>
      <c r="J18" s="310" t="s">
        <v>500</v>
      </c>
      <c r="K18" s="310" t="s">
        <v>536</v>
      </c>
      <c r="L18" s="364">
        <v>2020051290060</v>
      </c>
      <c r="M18" s="310">
        <v>1</v>
      </c>
      <c r="N18" s="310">
        <v>2521</v>
      </c>
      <c r="O18" s="310" t="s">
        <v>537</v>
      </c>
      <c r="P18" s="310" t="s">
        <v>401</v>
      </c>
      <c r="Q18" s="310">
        <v>4</v>
      </c>
      <c r="R18" s="310" t="s">
        <v>190</v>
      </c>
      <c r="S18" s="310">
        <v>1</v>
      </c>
      <c r="T18" s="310" t="s">
        <v>525</v>
      </c>
      <c r="U18" s="310" t="s">
        <v>918</v>
      </c>
      <c r="V18" s="365" t="s">
        <v>210</v>
      </c>
      <c r="W18" s="370">
        <v>1</v>
      </c>
      <c r="X18" s="370" t="s">
        <v>172</v>
      </c>
      <c r="Y18" s="371">
        <v>0</v>
      </c>
      <c r="Z18" s="371">
        <v>0</v>
      </c>
      <c r="AA18" s="371">
        <v>0.5</v>
      </c>
      <c r="AB18" s="371">
        <v>0</v>
      </c>
      <c r="AC18" s="371">
        <v>0.5</v>
      </c>
      <c r="AD18" s="370"/>
      <c r="AE18" s="378">
        <v>39200000</v>
      </c>
      <c r="AF18" s="365" t="s">
        <v>473</v>
      </c>
      <c r="AG18" s="365" t="s">
        <v>926</v>
      </c>
      <c r="AH18" s="369">
        <v>0</v>
      </c>
      <c r="AI18" s="310"/>
      <c r="AJ18" s="363"/>
    </row>
    <row r="19" spans="1:36" s="264" customFormat="1" ht="57" x14ac:dyDescent="0.3">
      <c r="A19" s="310">
        <v>2</v>
      </c>
      <c r="B19" s="310" t="s">
        <v>74</v>
      </c>
      <c r="C19" s="310">
        <v>5</v>
      </c>
      <c r="D19" s="310">
        <v>25</v>
      </c>
      <c r="E19" s="310" t="s">
        <v>526</v>
      </c>
      <c r="F19" s="310">
        <v>2</v>
      </c>
      <c r="G19" s="310">
        <v>252</v>
      </c>
      <c r="H19" s="310" t="s">
        <v>535</v>
      </c>
      <c r="I19" s="310" t="s">
        <v>528</v>
      </c>
      <c r="J19" s="310" t="s">
        <v>500</v>
      </c>
      <c r="K19" s="310" t="s">
        <v>536</v>
      </c>
      <c r="L19" s="364">
        <v>2020051290060</v>
      </c>
      <c r="M19" s="310">
        <v>1</v>
      </c>
      <c r="N19" s="310">
        <v>2521</v>
      </c>
      <c r="O19" s="310" t="s">
        <v>537</v>
      </c>
      <c r="P19" s="310" t="s">
        <v>401</v>
      </c>
      <c r="Q19" s="310">
        <v>4</v>
      </c>
      <c r="R19" s="310" t="s">
        <v>190</v>
      </c>
      <c r="S19" s="310">
        <v>1</v>
      </c>
      <c r="T19" s="310" t="s">
        <v>525</v>
      </c>
      <c r="U19" s="310" t="s">
        <v>919</v>
      </c>
      <c r="V19" s="365" t="s">
        <v>401</v>
      </c>
      <c r="W19" s="365">
        <v>6</v>
      </c>
      <c r="X19" s="365" t="s">
        <v>172</v>
      </c>
      <c r="Y19" s="372">
        <v>0</v>
      </c>
      <c r="Z19" s="372">
        <v>0</v>
      </c>
      <c r="AA19" s="366">
        <v>2</v>
      </c>
      <c r="AB19" s="366">
        <v>2</v>
      </c>
      <c r="AC19" s="366">
        <v>2</v>
      </c>
      <c r="AD19" s="370"/>
      <c r="AE19" s="378">
        <v>32600000</v>
      </c>
      <c r="AF19" s="365" t="s">
        <v>470</v>
      </c>
      <c r="AG19" s="365" t="s">
        <v>926</v>
      </c>
      <c r="AH19" s="369">
        <v>0</v>
      </c>
      <c r="AI19" s="310"/>
      <c r="AJ19" s="363"/>
    </row>
    <row r="20" spans="1:36" s="264" customFormat="1" ht="85.5" x14ac:dyDescent="0.3">
      <c r="A20" s="310">
        <v>2</v>
      </c>
      <c r="B20" s="310" t="s">
        <v>74</v>
      </c>
      <c r="C20" s="310">
        <v>5</v>
      </c>
      <c r="D20" s="310">
        <v>25</v>
      </c>
      <c r="E20" s="310" t="s">
        <v>526</v>
      </c>
      <c r="F20" s="310">
        <v>1</v>
      </c>
      <c r="G20" s="310">
        <v>251</v>
      </c>
      <c r="H20" s="310" t="s">
        <v>527</v>
      </c>
      <c r="I20" s="310" t="s">
        <v>528</v>
      </c>
      <c r="J20" s="310" t="s">
        <v>500</v>
      </c>
      <c r="K20" s="310" t="s">
        <v>529</v>
      </c>
      <c r="L20" s="364">
        <v>2020051290022</v>
      </c>
      <c r="M20" s="310">
        <v>10</v>
      </c>
      <c r="N20" s="310">
        <v>25110</v>
      </c>
      <c r="O20" s="310" t="s">
        <v>538</v>
      </c>
      <c r="P20" s="310" t="s">
        <v>401</v>
      </c>
      <c r="Q20" s="310">
        <v>4</v>
      </c>
      <c r="R20" s="310" t="s">
        <v>190</v>
      </c>
      <c r="S20" s="310">
        <v>1</v>
      </c>
      <c r="T20" s="310" t="s">
        <v>525</v>
      </c>
      <c r="U20" s="310" t="s">
        <v>920</v>
      </c>
      <c r="V20" s="365" t="s">
        <v>401</v>
      </c>
      <c r="W20" s="365">
        <v>2000</v>
      </c>
      <c r="X20" s="365" t="s">
        <v>172</v>
      </c>
      <c r="Y20" s="366">
        <v>200</v>
      </c>
      <c r="Z20" s="366">
        <v>100</v>
      </c>
      <c r="AA20" s="366">
        <v>600</v>
      </c>
      <c r="AB20" s="366">
        <v>700</v>
      </c>
      <c r="AC20" s="366">
        <v>500</v>
      </c>
      <c r="AD20" s="370"/>
      <c r="AE20" s="378">
        <v>51000000</v>
      </c>
      <c r="AF20" s="365" t="s">
        <v>169</v>
      </c>
      <c r="AG20" s="365" t="s">
        <v>926</v>
      </c>
      <c r="AH20" s="369">
        <v>0</v>
      </c>
      <c r="AI20" s="310"/>
      <c r="AJ20" s="363"/>
    </row>
    <row r="21" spans="1:36" s="264" customFormat="1" ht="85.5" x14ac:dyDescent="0.3">
      <c r="A21" s="310">
        <v>2</v>
      </c>
      <c r="B21" s="310" t="s">
        <v>74</v>
      </c>
      <c r="C21" s="310">
        <v>5</v>
      </c>
      <c r="D21" s="310">
        <v>25</v>
      </c>
      <c r="E21" s="310" t="s">
        <v>526</v>
      </c>
      <c r="F21" s="310">
        <v>1</v>
      </c>
      <c r="G21" s="310">
        <v>251</v>
      </c>
      <c r="H21" s="310" t="s">
        <v>527</v>
      </c>
      <c r="I21" s="310" t="s">
        <v>528</v>
      </c>
      <c r="J21" s="310" t="s">
        <v>500</v>
      </c>
      <c r="K21" s="310" t="s">
        <v>529</v>
      </c>
      <c r="L21" s="364">
        <v>2020051290022</v>
      </c>
      <c r="M21" s="310">
        <v>10</v>
      </c>
      <c r="N21" s="310">
        <v>25110</v>
      </c>
      <c r="O21" s="310" t="s">
        <v>538</v>
      </c>
      <c r="P21" s="310" t="s">
        <v>401</v>
      </c>
      <c r="Q21" s="310">
        <v>4</v>
      </c>
      <c r="R21" s="310" t="s">
        <v>190</v>
      </c>
      <c r="S21" s="310">
        <v>1</v>
      </c>
      <c r="T21" s="310" t="s">
        <v>525</v>
      </c>
      <c r="U21" s="310" t="s">
        <v>921</v>
      </c>
      <c r="V21" s="365" t="s">
        <v>401</v>
      </c>
      <c r="W21" s="365">
        <v>1000</v>
      </c>
      <c r="X21" s="365" t="s">
        <v>172</v>
      </c>
      <c r="Y21" s="366">
        <v>100</v>
      </c>
      <c r="Z21" s="366">
        <v>316</v>
      </c>
      <c r="AA21" s="366">
        <v>300</v>
      </c>
      <c r="AB21" s="366">
        <v>350</v>
      </c>
      <c r="AC21" s="366">
        <v>250</v>
      </c>
      <c r="AD21" s="370"/>
      <c r="AE21" s="378">
        <v>50000000</v>
      </c>
      <c r="AF21" s="365" t="s">
        <v>169</v>
      </c>
      <c r="AG21" s="365" t="s">
        <v>926</v>
      </c>
      <c r="AH21" s="369">
        <v>0</v>
      </c>
      <c r="AI21" s="310"/>
      <c r="AJ21" s="363"/>
    </row>
    <row r="22" spans="1:36" x14ac:dyDescent="0.3">
      <c r="A22" s="84"/>
      <c r="B22" s="84"/>
      <c r="C22" s="84"/>
      <c r="D22" s="84"/>
      <c r="E22" s="84"/>
      <c r="F22" s="84"/>
      <c r="G22" s="84"/>
      <c r="H22" s="84"/>
      <c r="I22" s="84"/>
      <c r="J22" s="84"/>
      <c r="K22" s="84"/>
      <c r="L22" s="130"/>
      <c r="M22" s="84"/>
      <c r="N22" s="84"/>
      <c r="O22" s="84"/>
      <c r="P22" s="84"/>
      <c r="Q22" s="84"/>
      <c r="R22" s="84"/>
      <c r="S22" s="84"/>
      <c r="T22" s="84"/>
      <c r="U22" s="84"/>
      <c r="V22" s="84"/>
      <c r="W22" s="84"/>
      <c r="X22" s="84"/>
      <c r="Y22" s="271"/>
      <c r="Z22" s="84"/>
      <c r="AA22" s="84"/>
      <c r="AB22" s="84"/>
      <c r="AC22" s="84"/>
      <c r="AD22" s="131"/>
      <c r="AE22" s="132"/>
      <c r="AF22" s="227"/>
      <c r="AG22" s="227"/>
      <c r="AH22" s="227"/>
      <c r="AI22" s="84"/>
      <c r="AJ22" s="125"/>
    </row>
  </sheetData>
  <mergeCells count="17">
    <mergeCell ref="A1:AG4"/>
    <mergeCell ref="Y6:AI6"/>
    <mergeCell ref="AH1:AI1"/>
    <mergeCell ref="AH2:AI2"/>
    <mergeCell ref="AH3:AI3"/>
    <mergeCell ref="AH4:AI4"/>
    <mergeCell ref="A7:T7"/>
    <mergeCell ref="U7:AD7"/>
    <mergeCell ref="AF7:AI7"/>
    <mergeCell ref="A5:B5"/>
    <mergeCell ref="C5:AI5"/>
    <mergeCell ref="A6:B6"/>
    <mergeCell ref="C6:G6"/>
    <mergeCell ref="H6:J6"/>
    <mergeCell ref="K6:N6"/>
    <mergeCell ref="P6:T6"/>
    <mergeCell ref="W6:X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3"/>
  <sheetViews>
    <sheetView showGridLines="0" topLeftCell="K1" zoomScale="75" zoomScaleNormal="75" workbookViewId="0">
      <pane xSplit="4" ySplit="8" topLeftCell="O9" activePane="bottomRight" state="frozenSplit"/>
      <selection sqref="A1:B4"/>
      <selection pane="topRight" sqref="A1:B4"/>
      <selection pane="bottomLeft" sqref="A1:B4"/>
      <selection pane="bottomRight" activeCell="A6" sqref="A6:B6"/>
    </sheetView>
  </sheetViews>
  <sheetFormatPr baseColWidth="10" defaultRowHeight="14.25" outlineLevelCol="1" x14ac:dyDescent="0.3"/>
  <cols>
    <col min="1" max="1" width="6.42578125" style="78" customWidth="1"/>
    <col min="2" max="2" width="24.28515625" style="78" customWidth="1"/>
    <col min="3" max="3" width="7.42578125" style="78" hidden="1" customWidth="1" outlineLevel="1"/>
    <col min="4" max="4" width="8.85546875" style="78" hidden="1" customWidth="1" outlineLevel="1"/>
    <col min="5" max="5" width="18.28515625" style="78" customWidth="1" collapsed="1"/>
    <col min="6" max="6" width="8.140625" style="78" hidden="1" customWidth="1" outlineLevel="1"/>
    <col min="7" max="7" width="9.42578125" style="78" hidden="1" customWidth="1" outlineLevel="1"/>
    <col min="8" max="8" width="19.7109375" style="78" customWidth="1" collapsed="1"/>
    <col min="9" max="9" width="8.7109375" style="78" hidden="1" customWidth="1" outlineLevel="1"/>
    <col min="10" max="10" width="6.7109375" style="78" hidden="1" customWidth="1" outlineLevel="1"/>
    <col min="11" max="11" width="27.42578125" style="78" customWidth="1" collapsed="1"/>
    <col min="12" max="12" width="15.5703125" style="78" customWidth="1"/>
    <col min="13" max="13" width="7.140625" style="78" hidden="1" customWidth="1" outlineLevel="1"/>
    <col min="14" max="14" width="7.7109375" style="78" hidden="1" customWidth="1" outlineLevel="1"/>
    <col min="15" max="15" width="28.28515625" style="78" customWidth="1" collapsed="1"/>
    <col min="16" max="16" width="17" style="78" customWidth="1"/>
    <col min="17" max="17" width="16.140625" style="78" customWidth="1"/>
    <col min="18" max="18" width="16.7109375" style="78" customWidth="1"/>
    <col min="19" max="19" width="8.85546875" style="78" customWidth="1"/>
    <col min="20" max="20" width="17" style="78" customWidth="1"/>
    <col min="21" max="21" width="21.85546875" style="78" customWidth="1"/>
    <col min="22" max="22" width="13.5703125" style="78" customWidth="1"/>
    <col min="23" max="29" width="11.42578125" style="78"/>
    <col min="30" max="31" width="11.42578125" style="78" hidden="1" customWidth="1" outlineLevel="1"/>
    <col min="32" max="32" width="14.140625" style="78" customWidth="1" collapsed="1"/>
    <col min="33" max="33" width="16.140625" style="78" customWidth="1"/>
    <col min="34" max="34" width="14" style="78" customWidth="1"/>
    <col min="35" max="35" width="17.28515625" style="78" customWidth="1"/>
    <col min="36" max="36" width="17" style="78" customWidth="1"/>
    <col min="37" max="16384" width="11.42578125" style="78"/>
  </cols>
  <sheetData>
    <row r="1" spans="1:37" s="71" customFormat="1" ht="14.25" customHeight="1" x14ac:dyDescent="0.25">
      <c r="A1" s="521"/>
      <c r="B1" s="522"/>
      <c r="C1" s="477" t="s">
        <v>0</v>
      </c>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row>
    <row r="2" spans="1:37" s="71" customFormat="1" x14ac:dyDescent="0.25">
      <c r="A2" s="521"/>
      <c r="B2" s="522"/>
      <c r="C2" s="477"/>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2</v>
      </c>
      <c r="AJ2" s="490"/>
    </row>
    <row r="3" spans="1:37" s="71" customFormat="1" x14ac:dyDescent="0.25">
      <c r="A3" s="521"/>
      <c r="B3" s="522"/>
      <c r="C3" s="477"/>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row>
    <row r="4" spans="1:37" s="71" customFormat="1" x14ac:dyDescent="0.25">
      <c r="A4" s="521"/>
      <c r="B4" s="522"/>
      <c r="C4" s="480"/>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4</v>
      </c>
      <c r="AJ4" s="490"/>
    </row>
    <row r="5" spans="1:37" s="71" customFormat="1" x14ac:dyDescent="0.25">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37" s="71" customFormat="1" ht="33.75" customHeight="1" x14ac:dyDescent="0.25">
      <c r="A6" s="488" t="s">
        <v>7</v>
      </c>
      <c r="B6" s="488"/>
      <c r="C6" s="489">
        <v>2024</v>
      </c>
      <c r="D6" s="489"/>
      <c r="E6" s="489"/>
      <c r="F6" s="489"/>
      <c r="G6" s="489"/>
      <c r="H6" s="490" t="s">
        <v>8</v>
      </c>
      <c r="I6" s="490"/>
      <c r="J6" s="490"/>
      <c r="K6" s="489" t="s">
        <v>539</v>
      </c>
      <c r="L6" s="489"/>
      <c r="M6" s="489"/>
      <c r="N6" s="489"/>
      <c r="O6" s="4" t="s">
        <v>10</v>
      </c>
      <c r="P6" s="489" t="s">
        <v>936</v>
      </c>
      <c r="Q6" s="489"/>
      <c r="R6" s="489"/>
      <c r="S6" s="489"/>
      <c r="T6" s="489"/>
      <c r="U6" s="5" t="s">
        <v>11</v>
      </c>
      <c r="V6" s="6">
        <v>45412</v>
      </c>
      <c r="W6" s="499" t="s">
        <v>1005</v>
      </c>
      <c r="X6" s="500"/>
      <c r="Y6" s="538"/>
      <c r="Z6" s="493"/>
      <c r="AA6" s="493"/>
      <c r="AB6" s="493"/>
      <c r="AC6" s="493"/>
      <c r="AD6" s="493"/>
      <c r="AE6" s="493"/>
      <c r="AF6" s="493"/>
      <c r="AG6" s="493"/>
      <c r="AH6" s="493"/>
      <c r="AI6" s="493"/>
      <c r="AJ6" s="494"/>
    </row>
    <row r="7" spans="1:37" s="71" customFormat="1" x14ac:dyDescent="0.25">
      <c r="A7" s="539"/>
      <c r="B7" s="539"/>
      <c r="C7" s="539"/>
      <c r="D7" s="539"/>
      <c r="E7" s="539"/>
      <c r="F7" s="539"/>
      <c r="G7" s="539"/>
      <c r="H7" s="539"/>
      <c r="I7" s="539"/>
      <c r="J7" s="539"/>
      <c r="K7" s="539"/>
      <c r="L7" s="539"/>
      <c r="M7" s="539"/>
      <c r="N7" s="539"/>
      <c r="O7" s="539"/>
      <c r="P7" s="539"/>
      <c r="Q7" s="539"/>
      <c r="R7" s="539"/>
      <c r="S7" s="539"/>
      <c r="T7" s="539"/>
      <c r="U7" s="497" t="s">
        <v>12</v>
      </c>
      <c r="V7" s="497"/>
      <c r="W7" s="497"/>
      <c r="X7" s="497"/>
      <c r="Y7" s="498"/>
      <c r="Z7" s="498"/>
      <c r="AA7" s="498"/>
      <c r="AB7" s="498"/>
      <c r="AC7" s="498"/>
      <c r="AD7" s="498"/>
      <c r="AE7" s="40"/>
      <c r="AF7" s="476" t="s">
        <v>13</v>
      </c>
      <c r="AG7" s="476"/>
      <c r="AH7" s="476"/>
      <c r="AI7" s="476"/>
      <c r="AJ7" s="483" t="s">
        <v>14</v>
      </c>
    </row>
    <row r="8" spans="1:37" s="71" customFormat="1" ht="54" x14ac:dyDescent="0.25">
      <c r="A8" s="136" t="s">
        <v>15</v>
      </c>
      <c r="B8" s="136" t="s">
        <v>16</v>
      </c>
      <c r="C8" s="136" t="s">
        <v>15</v>
      </c>
      <c r="D8" s="136" t="s">
        <v>17</v>
      </c>
      <c r="E8" s="136" t="s">
        <v>18</v>
      </c>
      <c r="F8" s="136" t="s">
        <v>15</v>
      </c>
      <c r="G8" s="136" t="s">
        <v>17</v>
      </c>
      <c r="H8" s="136" t="s">
        <v>19</v>
      </c>
      <c r="I8" s="136" t="s">
        <v>20</v>
      </c>
      <c r="J8" s="136" t="s">
        <v>21</v>
      </c>
      <c r="K8" s="136" t="s">
        <v>22</v>
      </c>
      <c r="L8" s="137" t="s">
        <v>23</v>
      </c>
      <c r="M8" s="136" t="s">
        <v>15</v>
      </c>
      <c r="N8" s="136" t="s">
        <v>17</v>
      </c>
      <c r="O8" s="136" t="s">
        <v>24</v>
      </c>
      <c r="P8" s="136" t="s">
        <v>25</v>
      </c>
      <c r="Q8" s="136" t="s">
        <v>26</v>
      </c>
      <c r="R8" s="136" t="s">
        <v>27</v>
      </c>
      <c r="S8" s="136" t="s">
        <v>28</v>
      </c>
      <c r="T8" s="136" t="s">
        <v>29</v>
      </c>
      <c r="U8" s="8" t="s">
        <v>30</v>
      </c>
      <c r="V8" s="8" t="s">
        <v>31</v>
      </c>
      <c r="W8" s="8" t="s">
        <v>32</v>
      </c>
      <c r="X8" s="8" t="s">
        <v>33</v>
      </c>
      <c r="Y8" s="9" t="s">
        <v>34</v>
      </c>
      <c r="Z8" s="9" t="s">
        <v>988</v>
      </c>
      <c r="AA8" s="10" t="s">
        <v>35</v>
      </c>
      <c r="AB8" s="11" t="s">
        <v>36</v>
      </c>
      <c r="AC8" s="12" t="s">
        <v>37</v>
      </c>
      <c r="AD8" s="85" t="s">
        <v>38</v>
      </c>
      <c r="AE8" s="86" t="s">
        <v>39</v>
      </c>
      <c r="AF8" s="15" t="s">
        <v>40</v>
      </c>
      <c r="AG8" s="15" t="s">
        <v>41</v>
      </c>
      <c r="AH8" s="15" t="s">
        <v>42</v>
      </c>
      <c r="AI8" s="16" t="s">
        <v>43</v>
      </c>
      <c r="AJ8" s="483"/>
    </row>
    <row r="9" spans="1:37" s="75" customFormat="1" ht="85.5" x14ac:dyDescent="0.25">
      <c r="A9" s="277">
        <v>4</v>
      </c>
      <c r="B9" s="278" t="s">
        <v>137</v>
      </c>
      <c r="C9" s="277">
        <v>3</v>
      </c>
      <c r="D9" s="277" t="s">
        <v>378</v>
      </c>
      <c r="E9" s="278" t="s">
        <v>379</v>
      </c>
      <c r="F9" s="301">
        <v>1</v>
      </c>
      <c r="G9" s="277" t="s">
        <v>471</v>
      </c>
      <c r="H9" s="278" t="s">
        <v>472</v>
      </c>
      <c r="I9" s="277">
        <v>17</v>
      </c>
      <c r="J9" s="277"/>
      <c r="K9" s="278" t="s">
        <v>540</v>
      </c>
      <c r="L9" s="301">
        <v>2021051290003</v>
      </c>
      <c r="M9" s="277">
        <v>4</v>
      </c>
      <c r="N9" s="277">
        <v>4314</v>
      </c>
      <c r="O9" s="278" t="s">
        <v>541</v>
      </c>
      <c r="P9" s="277" t="s">
        <v>50</v>
      </c>
      <c r="Q9" s="277">
        <v>4</v>
      </c>
      <c r="R9" s="288" t="s">
        <v>51</v>
      </c>
      <c r="S9" s="281">
        <v>1</v>
      </c>
      <c r="T9" s="278" t="s">
        <v>542</v>
      </c>
      <c r="U9" s="380" t="s">
        <v>543</v>
      </c>
      <c r="V9" s="381" t="s">
        <v>50</v>
      </c>
      <c r="W9" s="281">
        <v>12</v>
      </c>
      <c r="X9" s="382" t="s">
        <v>324</v>
      </c>
      <c r="Y9" s="281">
        <v>3</v>
      </c>
      <c r="Z9" s="281">
        <v>3</v>
      </c>
      <c r="AA9" s="320">
        <v>3</v>
      </c>
      <c r="AB9" s="320">
        <v>3</v>
      </c>
      <c r="AC9" s="320">
        <v>3</v>
      </c>
      <c r="AD9" s="55">
        <v>0</v>
      </c>
      <c r="AE9" s="55">
        <v>0</v>
      </c>
      <c r="AF9" s="383">
        <v>111000000</v>
      </c>
      <c r="AG9" s="57" t="s">
        <v>327</v>
      </c>
      <c r="AH9" s="59" t="s">
        <v>155</v>
      </c>
      <c r="AI9" s="384">
        <v>7741000</v>
      </c>
      <c r="AJ9" s="51"/>
      <c r="AK9" s="385"/>
    </row>
    <row r="10" spans="1:37" s="75" customFormat="1" ht="85.5" x14ac:dyDescent="0.25">
      <c r="A10" s="277">
        <v>4</v>
      </c>
      <c r="B10" s="278" t="s">
        <v>137</v>
      </c>
      <c r="C10" s="277">
        <v>3</v>
      </c>
      <c r="D10" s="277" t="s">
        <v>378</v>
      </c>
      <c r="E10" s="278" t="s">
        <v>379</v>
      </c>
      <c r="F10" s="301">
        <v>1</v>
      </c>
      <c r="G10" s="277" t="s">
        <v>471</v>
      </c>
      <c r="H10" s="278" t="s">
        <v>472</v>
      </c>
      <c r="I10" s="277">
        <v>17</v>
      </c>
      <c r="J10" s="277"/>
      <c r="K10" s="278" t="s">
        <v>540</v>
      </c>
      <c r="L10" s="301">
        <v>2021051290003</v>
      </c>
      <c r="M10" s="277">
        <v>4</v>
      </c>
      <c r="N10" s="277">
        <v>4314</v>
      </c>
      <c r="O10" s="278" t="s">
        <v>541</v>
      </c>
      <c r="P10" s="277" t="s">
        <v>50</v>
      </c>
      <c r="Q10" s="277">
        <v>4</v>
      </c>
      <c r="R10" s="288" t="s">
        <v>51</v>
      </c>
      <c r="S10" s="281">
        <v>1</v>
      </c>
      <c r="T10" s="278" t="s">
        <v>542</v>
      </c>
      <c r="U10" s="380" t="s">
        <v>544</v>
      </c>
      <c r="V10" s="381" t="s">
        <v>50</v>
      </c>
      <c r="W10" s="281">
        <v>4</v>
      </c>
      <c r="X10" s="382" t="s">
        <v>324</v>
      </c>
      <c r="Y10" s="281">
        <v>1</v>
      </c>
      <c r="Z10" s="281">
        <v>1</v>
      </c>
      <c r="AA10" s="320">
        <v>1</v>
      </c>
      <c r="AB10" s="320">
        <v>1</v>
      </c>
      <c r="AC10" s="320">
        <v>1</v>
      </c>
      <c r="AD10" s="55">
        <v>0</v>
      </c>
      <c r="AE10" s="55">
        <v>0</v>
      </c>
      <c r="AF10" s="383">
        <v>46250000</v>
      </c>
      <c r="AG10" s="57" t="s">
        <v>327</v>
      </c>
      <c r="AH10" s="59" t="s">
        <v>155</v>
      </c>
      <c r="AI10" s="384">
        <v>7741000</v>
      </c>
      <c r="AJ10" s="51"/>
      <c r="AK10" s="385"/>
    </row>
    <row r="11" spans="1:37" s="75" customFormat="1" ht="85.5" x14ac:dyDescent="0.25">
      <c r="A11" s="277">
        <v>4</v>
      </c>
      <c r="B11" s="278" t="s">
        <v>137</v>
      </c>
      <c r="C11" s="277">
        <v>3</v>
      </c>
      <c r="D11" s="277" t="s">
        <v>378</v>
      </c>
      <c r="E11" s="278" t="s">
        <v>379</v>
      </c>
      <c r="F11" s="301">
        <v>1</v>
      </c>
      <c r="G11" s="277" t="s">
        <v>471</v>
      </c>
      <c r="H11" s="278" t="s">
        <v>472</v>
      </c>
      <c r="I11" s="277">
        <v>17</v>
      </c>
      <c r="J11" s="277"/>
      <c r="K11" s="278" t="s">
        <v>540</v>
      </c>
      <c r="L11" s="301">
        <v>2021051290003</v>
      </c>
      <c r="M11" s="277">
        <v>4</v>
      </c>
      <c r="N11" s="277">
        <v>4314</v>
      </c>
      <c r="O11" s="278" t="s">
        <v>541</v>
      </c>
      <c r="P11" s="277" t="s">
        <v>50</v>
      </c>
      <c r="Q11" s="277">
        <v>4</v>
      </c>
      <c r="R11" s="288" t="s">
        <v>51</v>
      </c>
      <c r="S11" s="281">
        <v>1</v>
      </c>
      <c r="T11" s="278" t="s">
        <v>542</v>
      </c>
      <c r="U11" s="380" t="s">
        <v>545</v>
      </c>
      <c r="V11" s="381" t="s">
        <v>210</v>
      </c>
      <c r="W11" s="386">
        <v>1</v>
      </c>
      <c r="X11" s="382" t="s">
        <v>190</v>
      </c>
      <c r="Y11" s="55">
        <v>0.1</v>
      </c>
      <c r="Z11" s="55">
        <v>0.1</v>
      </c>
      <c r="AA11" s="316">
        <v>0.5</v>
      </c>
      <c r="AB11" s="316">
        <v>0.75</v>
      </c>
      <c r="AC11" s="316">
        <v>1</v>
      </c>
      <c r="AD11" s="55">
        <v>0</v>
      </c>
      <c r="AE11" s="55">
        <v>0</v>
      </c>
      <c r="AF11" s="383">
        <v>27750000</v>
      </c>
      <c r="AG11" s="57" t="s">
        <v>327</v>
      </c>
      <c r="AH11" s="59" t="s">
        <v>155</v>
      </c>
      <c r="AI11" s="384">
        <v>7741000</v>
      </c>
      <c r="AJ11" s="51"/>
      <c r="AK11" s="385"/>
    </row>
    <row r="12" spans="1:37" s="75" customFormat="1" x14ac:dyDescent="0.3">
      <c r="S12" s="107"/>
      <c r="U12" s="108"/>
      <c r="V12" s="107"/>
      <c r="W12" s="109"/>
      <c r="X12" s="109"/>
      <c r="Y12" s="109"/>
      <c r="Z12" s="109"/>
      <c r="AA12" s="109"/>
      <c r="AB12" s="109"/>
      <c r="AC12" s="109"/>
      <c r="AD12" s="109"/>
      <c r="AE12" s="109"/>
      <c r="AI12" s="138"/>
    </row>
    <row r="13" spans="1:37" s="71" customFormat="1" x14ac:dyDescent="0.3">
      <c r="A13" s="75"/>
      <c r="B13" s="75"/>
      <c r="C13" s="75"/>
      <c r="D13" s="75"/>
      <c r="E13" s="75"/>
      <c r="F13" s="75"/>
      <c r="G13" s="75"/>
      <c r="H13" s="75"/>
      <c r="I13" s="75"/>
      <c r="J13" s="75"/>
      <c r="K13" s="75"/>
      <c r="L13" s="75"/>
      <c r="M13" s="75"/>
      <c r="N13" s="75"/>
      <c r="O13" s="75"/>
      <c r="P13" s="75"/>
      <c r="Q13" s="75"/>
      <c r="R13" s="75"/>
      <c r="S13" s="107"/>
      <c r="T13" s="75"/>
      <c r="U13" s="108"/>
      <c r="V13" s="107"/>
      <c r="W13" s="109"/>
      <c r="X13" s="109"/>
      <c r="Y13" s="109"/>
      <c r="Z13" s="109"/>
      <c r="AA13" s="109"/>
      <c r="AB13" s="109"/>
      <c r="AC13" s="109"/>
      <c r="AD13" s="109"/>
      <c r="AE13" s="109"/>
      <c r="AF13" s="239"/>
      <c r="AG13" s="75"/>
      <c r="AH13" s="75"/>
      <c r="AI13" s="138"/>
    </row>
  </sheetData>
  <mergeCells count="19">
    <mergeCell ref="A7:T7"/>
    <mergeCell ref="U7:AD7"/>
    <mergeCell ref="AF7:AI7"/>
    <mergeCell ref="AJ7:AJ8"/>
    <mergeCell ref="A5:B5"/>
    <mergeCell ref="C5:AJ5"/>
    <mergeCell ref="A6:B6"/>
    <mergeCell ref="C6:G6"/>
    <mergeCell ref="H6:J6"/>
    <mergeCell ref="K6:N6"/>
    <mergeCell ref="P6:T6"/>
    <mergeCell ref="W6:X6"/>
    <mergeCell ref="Y6:AJ6"/>
    <mergeCell ref="A1:B4"/>
    <mergeCell ref="C1:AH4"/>
    <mergeCell ref="AI1:AJ1"/>
    <mergeCell ref="AI2:AJ2"/>
    <mergeCell ref="AI3:AJ3"/>
    <mergeCell ref="AI4:AJ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41"/>
  <sheetViews>
    <sheetView showGridLines="0" topLeftCell="I8" zoomScale="86" zoomScaleNormal="86" workbookViewId="0">
      <pane xSplit="6" ySplit="1" topLeftCell="O9" activePane="bottomRight" state="frozenSplit"/>
      <selection sqref="A1:B4"/>
      <selection pane="topRight" sqref="A1:B4"/>
      <selection pane="bottomLeft" sqref="A1:B4"/>
      <selection pane="bottomRight" activeCell="K8" sqref="K8"/>
    </sheetView>
  </sheetViews>
  <sheetFormatPr baseColWidth="10" defaultRowHeight="16.5" outlineLevelCol="1" x14ac:dyDescent="0.3"/>
  <cols>
    <col min="1" max="1" width="2" style="123" bestFit="1" customWidth="1"/>
    <col min="2" max="2" width="22.42578125" style="123" bestFit="1" customWidth="1"/>
    <col min="3" max="3" width="2" style="123" hidden="1" customWidth="1" outlineLevel="1"/>
    <col min="4" max="4" width="5" style="123" hidden="1" customWidth="1" outlineLevel="1"/>
    <col min="5" max="5" width="18.28515625" style="123" bestFit="1" customWidth="1" collapsed="1"/>
    <col min="6" max="6" width="2" style="123" hidden="1" customWidth="1" outlineLevel="1"/>
    <col min="7" max="7" width="5" style="123" hidden="1" customWidth="1" outlineLevel="1"/>
    <col min="8" max="8" width="24.140625" style="123" bestFit="1" customWidth="1" collapsed="1"/>
    <col min="9" max="9" width="9.42578125" style="123" hidden="1" customWidth="1" outlineLevel="1"/>
    <col min="10" max="10" width="8.85546875" style="123" hidden="1" customWidth="1" outlineLevel="1"/>
    <col min="11" max="11" width="31.28515625" style="123" bestFit="1" customWidth="1" collapsed="1"/>
    <col min="12" max="12" width="13.7109375" style="123" bestFit="1" customWidth="1"/>
    <col min="13" max="13" width="2" style="123" hidden="1" customWidth="1" outlineLevel="1"/>
    <col min="14" max="14" width="5" style="123" hidden="1" customWidth="1" outlineLevel="1"/>
    <col min="15" max="15" width="36.42578125" style="123" customWidth="1" collapsed="1"/>
    <col min="16" max="16" width="13.42578125" style="123" bestFit="1" customWidth="1"/>
    <col min="17" max="17" width="14.5703125" style="241" bestFit="1" customWidth="1"/>
    <col min="18" max="18" width="12.85546875" style="123" bestFit="1" customWidth="1"/>
    <col min="19" max="19" width="10.85546875" style="123" bestFit="1" customWidth="1"/>
    <col min="20" max="20" width="12" style="123" bestFit="1" customWidth="1"/>
    <col min="21" max="21" width="39.42578125" style="253" customWidth="1"/>
    <col min="22" max="22" width="9.42578125" style="123" bestFit="1" customWidth="1"/>
    <col min="23" max="23" width="9" style="123" bestFit="1" customWidth="1"/>
    <col min="24" max="24" width="12.85546875" style="123" bestFit="1" customWidth="1"/>
    <col min="25" max="25" width="6.140625" style="123" customWidth="1"/>
    <col min="26" max="26" width="6.140625" style="235" customWidth="1"/>
    <col min="27" max="29" width="6.140625" style="123" customWidth="1"/>
    <col min="30" max="30" width="9.42578125" style="123" hidden="1" customWidth="1" outlineLevel="1"/>
    <col min="31" max="31" width="13.140625" style="123" hidden="1" customWidth="1" outlineLevel="1"/>
    <col min="32" max="32" width="14.7109375" style="123" customWidth="1" collapsed="1"/>
    <col min="33" max="33" width="18.5703125" style="123" customWidth="1"/>
    <col min="34" max="34" width="14.7109375" style="123" customWidth="1"/>
    <col min="35" max="35" width="11.7109375" style="123" bestFit="1" customWidth="1"/>
    <col min="36" max="36" width="15.5703125" style="123" bestFit="1" customWidth="1"/>
    <col min="37" max="46" width="11.42578125" style="123"/>
    <col min="47" max="47" width="11.28515625" style="123" bestFit="1" customWidth="1"/>
    <col min="48" max="16384" width="11.42578125" style="123"/>
  </cols>
  <sheetData>
    <row r="1" spans="1:47" ht="12.75" customHeight="1" x14ac:dyDescent="0.3">
      <c r="A1" s="541"/>
      <c r="B1" s="542"/>
      <c r="C1" s="544" t="s">
        <v>0</v>
      </c>
      <c r="D1" s="545"/>
      <c r="E1" s="545"/>
      <c r="F1" s="545"/>
      <c r="G1" s="545"/>
      <c r="H1" s="545"/>
      <c r="I1" s="545"/>
      <c r="J1" s="545"/>
      <c r="K1" s="545"/>
      <c r="L1" s="545"/>
      <c r="M1" s="545"/>
      <c r="N1" s="545"/>
      <c r="O1" s="545"/>
      <c r="P1" s="545"/>
      <c r="Q1" s="545"/>
      <c r="R1" s="545"/>
      <c r="S1" s="545"/>
      <c r="T1" s="545"/>
      <c r="U1" s="546"/>
      <c r="V1" s="545"/>
      <c r="W1" s="545"/>
      <c r="X1" s="545"/>
      <c r="Y1" s="545"/>
      <c r="Z1" s="545"/>
      <c r="AA1" s="545"/>
      <c r="AB1" s="545"/>
      <c r="AC1" s="545"/>
      <c r="AD1" s="545"/>
      <c r="AE1" s="545"/>
      <c r="AF1" s="545"/>
      <c r="AG1" s="545"/>
      <c r="AH1" s="542"/>
      <c r="AI1" s="553" t="s">
        <v>1</v>
      </c>
      <c r="AJ1" s="554"/>
      <c r="AK1" s="139"/>
      <c r="AL1" s="139"/>
      <c r="AM1" s="139"/>
      <c r="AN1" s="139"/>
      <c r="AO1" s="139"/>
      <c r="AP1" s="139"/>
      <c r="AQ1" s="139"/>
      <c r="AR1" s="139"/>
      <c r="AS1" s="139"/>
      <c r="AT1" s="139"/>
      <c r="AU1" s="139" t="s">
        <v>190</v>
      </c>
    </row>
    <row r="2" spans="1:47" ht="12.75" customHeight="1" x14ac:dyDescent="0.3">
      <c r="A2" s="543"/>
      <c r="B2" s="542"/>
      <c r="C2" s="543"/>
      <c r="D2" s="547"/>
      <c r="E2" s="547"/>
      <c r="F2" s="547"/>
      <c r="G2" s="547"/>
      <c r="H2" s="547"/>
      <c r="I2" s="547"/>
      <c r="J2" s="547"/>
      <c r="K2" s="547"/>
      <c r="L2" s="547"/>
      <c r="M2" s="547"/>
      <c r="N2" s="547"/>
      <c r="O2" s="547"/>
      <c r="P2" s="547"/>
      <c r="Q2" s="547"/>
      <c r="R2" s="547"/>
      <c r="S2" s="547"/>
      <c r="T2" s="547"/>
      <c r="U2" s="548"/>
      <c r="V2" s="547"/>
      <c r="W2" s="547"/>
      <c r="X2" s="547"/>
      <c r="Y2" s="547"/>
      <c r="Z2" s="547"/>
      <c r="AA2" s="547"/>
      <c r="AB2" s="547"/>
      <c r="AC2" s="547"/>
      <c r="AD2" s="547"/>
      <c r="AE2" s="547"/>
      <c r="AF2" s="547"/>
      <c r="AG2" s="547"/>
      <c r="AH2" s="542"/>
      <c r="AI2" s="553" t="s">
        <v>2</v>
      </c>
      <c r="AJ2" s="554"/>
      <c r="AK2" s="139"/>
      <c r="AL2" s="139"/>
      <c r="AM2" s="139"/>
      <c r="AN2" s="139"/>
      <c r="AO2" s="139"/>
      <c r="AP2" s="139"/>
      <c r="AQ2" s="139"/>
      <c r="AR2" s="139"/>
      <c r="AS2" s="139"/>
      <c r="AT2" s="139"/>
      <c r="AU2" s="139" t="s">
        <v>172</v>
      </c>
    </row>
    <row r="3" spans="1:47" ht="12.75" customHeight="1" x14ac:dyDescent="0.3">
      <c r="A3" s="543"/>
      <c r="B3" s="542"/>
      <c r="C3" s="543"/>
      <c r="D3" s="547"/>
      <c r="E3" s="547"/>
      <c r="F3" s="547"/>
      <c r="G3" s="547"/>
      <c r="H3" s="547"/>
      <c r="I3" s="547"/>
      <c r="J3" s="547"/>
      <c r="K3" s="547"/>
      <c r="L3" s="547"/>
      <c r="M3" s="547"/>
      <c r="N3" s="547"/>
      <c r="O3" s="547"/>
      <c r="P3" s="547"/>
      <c r="Q3" s="547"/>
      <c r="R3" s="547"/>
      <c r="S3" s="547"/>
      <c r="T3" s="547"/>
      <c r="U3" s="548"/>
      <c r="V3" s="547"/>
      <c r="W3" s="547"/>
      <c r="X3" s="547"/>
      <c r="Y3" s="547"/>
      <c r="Z3" s="547"/>
      <c r="AA3" s="547"/>
      <c r="AB3" s="547"/>
      <c r="AC3" s="547"/>
      <c r="AD3" s="547"/>
      <c r="AE3" s="547"/>
      <c r="AF3" s="547"/>
      <c r="AG3" s="547"/>
      <c r="AH3" s="542"/>
      <c r="AI3" s="553" t="s">
        <v>3</v>
      </c>
      <c r="AJ3" s="554"/>
      <c r="AK3" s="139"/>
      <c r="AL3" s="139"/>
      <c r="AM3" s="139"/>
      <c r="AN3" s="139"/>
      <c r="AO3" s="139"/>
      <c r="AP3" s="139"/>
      <c r="AQ3" s="139"/>
      <c r="AR3" s="139"/>
      <c r="AS3" s="139"/>
      <c r="AT3" s="139"/>
      <c r="AU3" s="139" t="s">
        <v>211</v>
      </c>
    </row>
    <row r="4" spans="1:47" ht="21.75" customHeight="1" x14ac:dyDescent="0.3">
      <c r="A4" s="543"/>
      <c r="B4" s="542"/>
      <c r="C4" s="549"/>
      <c r="D4" s="550"/>
      <c r="E4" s="550"/>
      <c r="F4" s="550"/>
      <c r="G4" s="550"/>
      <c r="H4" s="550"/>
      <c r="I4" s="550"/>
      <c r="J4" s="550"/>
      <c r="K4" s="550"/>
      <c r="L4" s="550"/>
      <c r="M4" s="550"/>
      <c r="N4" s="550"/>
      <c r="O4" s="550"/>
      <c r="P4" s="550"/>
      <c r="Q4" s="550"/>
      <c r="R4" s="550"/>
      <c r="S4" s="550"/>
      <c r="T4" s="550"/>
      <c r="U4" s="551"/>
      <c r="V4" s="550"/>
      <c r="W4" s="550"/>
      <c r="X4" s="550"/>
      <c r="Y4" s="550"/>
      <c r="Z4" s="550"/>
      <c r="AA4" s="550"/>
      <c r="AB4" s="550"/>
      <c r="AC4" s="550"/>
      <c r="AD4" s="550"/>
      <c r="AE4" s="550"/>
      <c r="AF4" s="550"/>
      <c r="AG4" s="550"/>
      <c r="AH4" s="552"/>
      <c r="AI4" s="553" t="s">
        <v>4</v>
      </c>
      <c r="AJ4" s="554"/>
      <c r="AK4" s="139"/>
      <c r="AL4" s="139"/>
      <c r="AM4" s="139"/>
      <c r="AN4" s="139"/>
      <c r="AO4" s="139"/>
      <c r="AP4" s="139"/>
      <c r="AQ4" s="139"/>
      <c r="AR4" s="139"/>
      <c r="AS4" s="139"/>
      <c r="AT4" s="139"/>
      <c r="AU4" s="139"/>
    </row>
    <row r="5" spans="1:47" ht="30.75" customHeight="1" x14ac:dyDescent="0.3">
      <c r="A5" s="561" t="s">
        <v>5</v>
      </c>
      <c r="B5" s="562"/>
      <c r="C5" s="563" t="s">
        <v>6</v>
      </c>
      <c r="D5" s="556"/>
      <c r="E5" s="556"/>
      <c r="F5" s="556"/>
      <c r="G5" s="556"/>
      <c r="H5" s="556"/>
      <c r="I5" s="556"/>
      <c r="J5" s="556"/>
      <c r="K5" s="556"/>
      <c r="L5" s="556"/>
      <c r="M5" s="556"/>
      <c r="N5" s="556"/>
      <c r="O5" s="556"/>
      <c r="P5" s="556"/>
      <c r="Q5" s="556"/>
      <c r="R5" s="556"/>
      <c r="S5" s="556"/>
      <c r="T5" s="556"/>
      <c r="U5" s="564"/>
      <c r="V5" s="556"/>
      <c r="W5" s="556"/>
      <c r="X5" s="556"/>
      <c r="Y5" s="556"/>
      <c r="Z5" s="556"/>
      <c r="AA5" s="556"/>
      <c r="AB5" s="556"/>
      <c r="AC5" s="556"/>
      <c r="AD5" s="556"/>
      <c r="AE5" s="556"/>
      <c r="AF5" s="556"/>
      <c r="AG5" s="556"/>
      <c r="AH5" s="556"/>
      <c r="AI5" s="556"/>
      <c r="AJ5" s="554"/>
      <c r="AK5" s="139"/>
      <c r="AL5" s="139"/>
      <c r="AM5" s="139"/>
      <c r="AN5" s="139"/>
      <c r="AO5" s="139"/>
      <c r="AP5" s="139"/>
      <c r="AQ5" s="139"/>
      <c r="AR5" s="139"/>
      <c r="AS5" s="139"/>
      <c r="AT5" s="139"/>
      <c r="AU5" s="139"/>
    </row>
    <row r="6" spans="1:47" ht="33.75" customHeight="1" x14ac:dyDescent="0.3">
      <c r="A6" s="565" t="s">
        <v>7</v>
      </c>
      <c r="B6" s="554"/>
      <c r="C6" s="566">
        <v>2024</v>
      </c>
      <c r="D6" s="556"/>
      <c r="E6" s="556"/>
      <c r="F6" s="556"/>
      <c r="G6" s="554"/>
      <c r="H6" s="553" t="s">
        <v>8</v>
      </c>
      <c r="I6" s="556"/>
      <c r="J6" s="554"/>
      <c r="K6" s="566" t="s">
        <v>546</v>
      </c>
      <c r="L6" s="556"/>
      <c r="M6" s="556"/>
      <c r="N6" s="554"/>
      <c r="O6" s="141" t="s">
        <v>10</v>
      </c>
      <c r="P6" s="566" t="s">
        <v>937</v>
      </c>
      <c r="Q6" s="556"/>
      <c r="R6" s="556"/>
      <c r="S6" s="556"/>
      <c r="T6" s="554"/>
      <c r="U6" s="251" t="s">
        <v>11</v>
      </c>
      <c r="V6" s="142">
        <v>45412</v>
      </c>
      <c r="W6" s="553" t="s">
        <v>1088</v>
      </c>
      <c r="X6" s="554"/>
      <c r="Y6" s="143"/>
      <c r="Z6" s="234"/>
      <c r="AA6" s="556"/>
      <c r="AB6" s="556"/>
      <c r="AC6" s="556"/>
      <c r="AD6" s="556"/>
      <c r="AE6" s="556"/>
      <c r="AF6" s="556"/>
      <c r="AG6" s="556"/>
      <c r="AH6" s="556"/>
      <c r="AI6" s="556"/>
      <c r="AJ6" s="554"/>
      <c r="AK6" s="139"/>
      <c r="AL6" s="139"/>
      <c r="AM6" s="139"/>
      <c r="AN6" s="139"/>
      <c r="AO6" s="139"/>
      <c r="AP6" s="139"/>
      <c r="AQ6" s="139"/>
      <c r="AR6" s="139"/>
      <c r="AS6" s="139"/>
      <c r="AT6" s="139"/>
      <c r="AU6" s="139"/>
    </row>
    <row r="7" spans="1:47" ht="12.75" customHeight="1" x14ac:dyDescent="0.3">
      <c r="A7" s="555"/>
      <c r="B7" s="556"/>
      <c r="C7" s="556"/>
      <c r="D7" s="556"/>
      <c r="E7" s="556"/>
      <c r="F7" s="556"/>
      <c r="G7" s="556"/>
      <c r="H7" s="556"/>
      <c r="I7" s="556"/>
      <c r="J7" s="556"/>
      <c r="K7" s="556"/>
      <c r="L7" s="556"/>
      <c r="M7" s="556"/>
      <c r="N7" s="556"/>
      <c r="O7" s="556"/>
      <c r="P7" s="556"/>
      <c r="Q7" s="556"/>
      <c r="R7" s="556"/>
      <c r="S7" s="556"/>
      <c r="T7" s="554"/>
      <c r="U7" s="557" t="s">
        <v>12</v>
      </c>
      <c r="V7" s="556"/>
      <c r="W7" s="556"/>
      <c r="X7" s="556"/>
      <c r="Y7" s="556"/>
      <c r="Z7" s="556"/>
      <c r="AA7" s="556"/>
      <c r="AB7" s="556"/>
      <c r="AC7" s="556"/>
      <c r="AD7" s="554"/>
      <c r="AE7" s="144"/>
      <c r="AF7" s="558" t="s">
        <v>13</v>
      </c>
      <c r="AG7" s="550"/>
      <c r="AH7" s="550"/>
      <c r="AI7" s="552"/>
      <c r="AJ7" s="559" t="s">
        <v>14</v>
      </c>
      <c r="AK7" s="139"/>
      <c r="AL7" s="139"/>
      <c r="AM7" s="139"/>
      <c r="AN7" s="139"/>
      <c r="AO7" s="139"/>
      <c r="AP7" s="139"/>
      <c r="AQ7" s="139"/>
      <c r="AR7" s="139"/>
      <c r="AS7" s="139"/>
      <c r="AT7" s="139"/>
      <c r="AU7" s="139"/>
    </row>
    <row r="8" spans="1:47" ht="63.75" x14ac:dyDescent="0.3">
      <c r="A8" s="145" t="s">
        <v>15</v>
      </c>
      <c r="B8" s="145" t="s">
        <v>16</v>
      </c>
      <c r="C8" s="145" t="s">
        <v>15</v>
      </c>
      <c r="D8" s="145" t="s">
        <v>17</v>
      </c>
      <c r="E8" s="145" t="s">
        <v>18</v>
      </c>
      <c r="F8" s="145" t="s">
        <v>15</v>
      </c>
      <c r="G8" s="145" t="s">
        <v>17</v>
      </c>
      <c r="H8" s="145" t="s">
        <v>19</v>
      </c>
      <c r="I8" s="145" t="s">
        <v>20</v>
      </c>
      <c r="J8" s="145" t="s">
        <v>21</v>
      </c>
      <c r="K8" s="145" t="s">
        <v>22</v>
      </c>
      <c r="L8" s="145" t="s">
        <v>23</v>
      </c>
      <c r="M8" s="145" t="s">
        <v>15</v>
      </c>
      <c r="N8" s="145" t="s">
        <v>17</v>
      </c>
      <c r="O8" s="145" t="s">
        <v>24</v>
      </c>
      <c r="P8" s="145" t="s">
        <v>25</v>
      </c>
      <c r="Q8" s="240" t="s">
        <v>26</v>
      </c>
      <c r="R8" s="145" t="s">
        <v>27</v>
      </c>
      <c r="S8" s="145" t="s">
        <v>28</v>
      </c>
      <c r="T8" s="145" t="s">
        <v>29</v>
      </c>
      <c r="U8" s="252" t="s">
        <v>30</v>
      </c>
      <c r="V8" s="146" t="s">
        <v>31</v>
      </c>
      <c r="W8" s="146" t="s">
        <v>32</v>
      </c>
      <c r="X8" s="146" t="s">
        <v>33</v>
      </c>
      <c r="Y8" s="147" t="s">
        <v>34</v>
      </c>
      <c r="Z8" s="147" t="s">
        <v>985</v>
      </c>
      <c r="AA8" s="148" t="s">
        <v>35</v>
      </c>
      <c r="AB8" s="149" t="s">
        <v>36</v>
      </c>
      <c r="AC8" s="150" t="s">
        <v>37</v>
      </c>
      <c r="AD8" s="146" t="s">
        <v>38</v>
      </c>
      <c r="AE8" s="146" t="s">
        <v>39</v>
      </c>
      <c r="AF8" s="151" t="s">
        <v>40</v>
      </c>
      <c r="AG8" s="151" t="s">
        <v>41</v>
      </c>
      <c r="AH8" s="151" t="s">
        <v>42</v>
      </c>
      <c r="AI8" s="152" t="s">
        <v>43</v>
      </c>
      <c r="AJ8" s="560"/>
      <c r="AK8" s="139"/>
      <c r="AL8" s="139"/>
      <c r="AM8" s="139"/>
      <c r="AN8" s="139"/>
      <c r="AO8" s="139"/>
      <c r="AP8" s="139"/>
      <c r="AQ8" s="139"/>
      <c r="AR8" s="139"/>
      <c r="AS8" s="139"/>
      <c r="AT8" s="139"/>
      <c r="AU8" s="139"/>
    </row>
    <row r="9" spans="1:47" s="398" customFormat="1" ht="40.5" x14ac:dyDescent="0.3">
      <c r="A9" s="387">
        <v>2</v>
      </c>
      <c r="B9" s="388" t="s">
        <v>74</v>
      </c>
      <c r="C9" s="387">
        <v>4</v>
      </c>
      <c r="D9" s="387" t="s">
        <v>298</v>
      </c>
      <c r="E9" s="388" t="s">
        <v>299</v>
      </c>
      <c r="F9" s="389">
        <v>1</v>
      </c>
      <c r="G9" s="387" t="s">
        <v>300</v>
      </c>
      <c r="H9" s="388" t="s">
        <v>301</v>
      </c>
      <c r="I9" s="387">
        <v>1</v>
      </c>
      <c r="J9" s="387">
        <v>14</v>
      </c>
      <c r="K9" s="388" t="s">
        <v>302</v>
      </c>
      <c r="L9" s="389">
        <v>2020051290044</v>
      </c>
      <c r="M9" s="387">
        <v>4</v>
      </c>
      <c r="N9" s="387">
        <v>2414</v>
      </c>
      <c r="O9" s="390" t="s">
        <v>547</v>
      </c>
      <c r="P9" s="387" t="s">
        <v>50</v>
      </c>
      <c r="Q9" s="391">
        <v>2269</v>
      </c>
      <c r="R9" s="392" t="s">
        <v>100</v>
      </c>
      <c r="S9" s="393">
        <v>3119</v>
      </c>
      <c r="T9" s="390" t="s">
        <v>548</v>
      </c>
      <c r="U9" s="394" t="s">
        <v>549</v>
      </c>
      <c r="V9" s="387" t="s">
        <v>50</v>
      </c>
      <c r="W9" s="393">
        <v>60000</v>
      </c>
      <c r="X9" s="395" t="s">
        <v>190</v>
      </c>
      <c r="Y9" s="393">
        <v>15000</v>
      </c>
      <c r="Z9" s="393">
        <v>3119</v>
      </c>
      <c r="AA9" s="395">
        <v>30000</v>
      </c>
      <c r="AB9" s="395">
        <v>45000</v>
      </c>
      <c r="AC9" s="395">
        <v>60000</v>
      </c>
      <c r="AD9" s="392">
        <v>0</v>
      </c>
      <c r="AE9" s="392">
        <v>0</v>
      </c>
      <c r="AF9" s="396">
        <v>1559589000</v>
      </c>
      <c r="AG9" s="389" t="s">
        <v>967</v>
      </c>
      <c r="AH9" s="387" t="s">
        <v>968</v>
      </c>
      <c r="AI9" s="396">
        <f>50243963+277257428</f>
        <v>327501391</v>
      </c>
      <c r="AJ9" s="390"/>
      <c r="AK9" s="397"/>
      <c r="AL9" s="397"/>
      <c r="AM9" s="397"/>
      <c r="AN9" s="397"/>
      <c r="AO9" s="397"/>
      <c r="AP9" s="397"/>
      <c r="AQ9" s="397"/>
      <c r="AR9" s="397"/>
      <c r="AS9" s="397"/>
      <c r="AT9" s="397"/>
      <c r="AU9" s="397"/>
    </row>
    <row r="10" spans="1:47" s="398" customFormat="1" ht="40.5" x14ac:dyDescent="0.3">
      <c r="A10" s="387">
        <v>2</v>
      </c>
      <c r="B10" s="388" t="s">
        <v>74</v>
      </c>
      <c r="C10" s="387">
        <v>4</v>
      </c>
      <c r="D10" s="387" t="s">
        <v>298</v>
      </c>
      <c r="E10" s="388" t="s">
        <v>299</v>
      </c>
      <c r="F10" s="389">
        <v>1</v>
      </c>
      <c r="G10" s="387" t="s">
        <v>300</v>
      </c>
      <c r="H10" s="388" t="s">
        <v>301</v>
      </c>
      <c r="I10" s="387">
        <v>1</v>
      </c>
      <c r="J10" s="387">
        <v>14</v>
      </c>
      <c r="K10" s="388" t="s">
        <v>302</v>
      </c>
      <c r="L10" s="389">
        <v>2020051290044</v>
      </c>
      <c r="M10" s="387">
        <v>7</v>
      </c>
      <c r="N10" s="387">
        <v>2417</v>
      </c>
      <c r="O10" s="390" t="s">
        <v>550</v>
      </c>
      <c r="P10" s="387" t="s">
        <v>50</v>
      </c>
      <c r="Q10" s="391">
        <v>4</v>
      </c>
      <c r="R10" s="392" t="s">
        <v>51</v>
      </c>
      <c r="S10" s="393">
        <v>1</v>
      </c>
      <c r="T10" s="390" t="s">
        <v>548</v>
      </c>
      <c r="U10" s="390" t="s">
        <v>551</v>
      </c>
      <c r="V10" s="387" t="s">
        <v>50</v>
      </c>
      <c r="W10" s="393">
        <v>1</v>
      </c>
      <c r="X10" s="395" t="s">
        <v>324</v>
      </c>
      <c r="Y10" s="393">
        <v>1</v>
      </c>
      <c r="Z10" s="393">
        <v>1</v>
      </c>
      <c r="AA10" s="395">
        <v>0</v>
      </c>
      <c r="AB10" s="395">
        <v>0</v>
      </c>
      <c r="AC10" s="395">
        <v>0</v>
      </c>
      <c r="AD10" s="392">
        <v>0</v>
      </c>
      <c r="AE10" s="392">
        <v>0</v>
      </c>
      <c r="AF10" s="396">
        <v>568443000</v>
      </c>
      <c r="AG10" s="389" t="s">
        <v>969</v>
      </c>
      <c r="AH10" s="387" t="s">
        <v>55</v>
      </c>
      <c r="AI10" s="396">
        <v>156457329</v>
      </c>
      <c r="AJ10" s="390"/>
      <c r="AK10" s="397"/>
      <c r="AL10" s="397"/>
      <c r="AM10" s="397"/>
      <c r="AN10" s="397"/>
      <c r="AO10" s="397"/>
      <c r="AP10" s="397"/>
      <c r="AQ10" s="397"/>
      <c r="AR10" s="397"/>
      <c r="AS10" s="397"/>
      <c r="AT10" s="397"/>
      <c r="AU10" s="397"/>
    </row>
    <row r="11" spans="1:47" s="398" customFormat="1" ht="40.5" x14ac:dyDescent="0.3">
      <c r="A11" s="387">
        <v>2</v>
      </c>
      <c r="B11" s="388" t="s">
        <v>74</v>
      </c>
      <c r="C11" s="387">
        <v>4</v>
      </c>
      <c r="D11" s="387" t="s">
        <v>298</v>
      </c>
      <c r="E11" s="388" t="s">
        <v>299</v>
      </c>
      <c r="F11" s="389">
        <v>1</v>
      </c>
      <c r="G11" s="387" t="s">
        <v>300</v>
      </c>
      <c r="H11" s="388" t="s">
        <v>301</v>
      </c>
      <c r="I11" s="387">
        <v>1</v>
      </c>
      <c r="J11" s="387">
        <v>14</v>
      </c>
      <c r="K11" s="388" t="s">
        <v>302</v>
      </c>
      <c r="L11" s="389">
        <v>2020051290044</v>
      </c>
      <c r="M11" s="387">
        <v>7</v>
      </c>
      <c r="N11" s="387">
        <v>2417</v>
      </c>
      <c r="O11" s="390" t="s">
        <v>550</v>
      </c>
      <c r="P11" s="387" t="s">
        <v>50</v>
      </c>
      <c r="Q11" s="391">
        <v>4</v>
      </c>
      <c r="R11" s="392" t="s">
        <v>51</v>
      </c>
      <c r="S11" s="393">
        <v>1</v>
      </c>
      <c r="T11" s="390" t="s">
        <v>548</v>
      </c>
      <c r="U11" s="390" t="s">
        <v>552</v>
      </c>
      <c r="V11" s="387" t="s">
        <v>50</v>
      </c>
      <c r="W11" s="393">
        <v>2500</v>
      </c>
      <c r="X11" s="395" t="s">
        <v>211</v>
      </c>
      <c r="Y11" s="393">
        <v>800</v>
      </c>
      <c r="Z11" s="393">
        <v>800</v>
      </c>
      <c r="AA11" s="395">
        <v>700</v>
      </c>
      <c r="AB11" s="395">
        <v>500</v>
      </c>
      <c r="AC11" s="395">
        <v>500</v>
      </c>
      <c r="AD11" s="392">
        <v>0</v>
      </c>
      <c r="AE11" s="392">
        <v>0</v>
      </c>
      <c r="AF11" s="396">
        <v>82254000</v>
      </c>
      <c r="AG11" s="389" t="s">
        <v>970</v>
      </c>
      <c r="AH11" s="387" t="s">
        <v>963</v>
      </c>
      <c r="AI11" s="396">
        <v>17570566</v>
      </c>
      <c r="AJ11" s="390"/>
      <c r="AK11" s="397"/>
      <c r="AL11" s="397"/>
      <c r="AM11" s="397"/>
      <c r="AN11" s="397"/>
      <c r="AO11" s="397"/>
      <c r="AP11" s="397"/>
      <c r="AQ11" s="397"/>
      <c r="AR11" s="397"/>
      <c r="AS11" s="397"/>
      <c r="AT11" s="397"/>
      <c r="AU11" s="397"/>
    </row>
    <row r="12" spans="1:47" s="398" customFormat="1" ht="54" x14ac:dyDescent="0.3">
      <c r="A12" s="387">
        <v>1</v>
      </c>
      <c r="B12" s="390" t="s">
        <v>44</v>
      </c>
      <c r="C12" s="387">
        <v>2</v>
      </c>
      <c r="D12" s="387" t="s">
        <v>192</v>
      </c>
      <c r="E12" s="390" t="s">
        <v>193</v>
      </c>
      <c r="F12" s="389">
        <v>1</v>
      </c>
      <c r="G12" s="387" t="s">
        <v>194</v>
      </c>
      <c r="H12" s="390" t="s">
        <v>195</v>
      </c>
      <c r="I12" s="387">
        <v>2</v>
      </c>
      <c r="J12" s="387">
        <v>3</v>
      </c>
      <c r="K12" s="390" t="s">
        <v>553</v>
      </c>
      <c r="L12" s="389">
        <v>2020051290027</v>
      </c>
      <c r="M12" s="387">
        <v>1</v>
      </c>
      <c r="N12" s="387">
        <v>1211</v>
      </c>
      <c r="O12" s="390" t="s">
        <v>554</v>
      </c>
      <c r="P12" s="387" t="s">
        <v>50</v>
      </c>
      <c r="Q12" s="391">
        <v>4</v>
      </c>
      <c r="R12" s="392" t="s">
        <v>51</v>
      </c>
      <c r="S12" s="393">
        <v>1</v>
      </c>
      <c r="T12" s="390" t="s">
        <v>548</v>
      </c>
      <c r="U12" s="399" t="s">
        <v>556</v>
      </c>
      <c r="V12" s="400" t="s">
        <v>50</v>
      </c>
      <c r="W12" s="393">
        <v>300</v>
      </c>
      <c r="X12" s="395" t="s">
        <v>190</v>
      </c>
      <c r="Y12" s="393">
        <v>50</v>
      </c>
      <c r="Z12" s="393">
        <v>489</v>
      </c>
      <c r="AA12" s="395">
        <v>100</v>
      </c>
      <c r="AB12" s="395">
        <v>300</v>
      </c>
      <c r="AC12" s="395">
        <v>300</v>
      </c>
      <c r="AD12" s="392">
        <v>0</v>
      </c>
      <c r="AE12" s="392">
        <v>0</v>
      </c>
      <c r="AF12" s="396">
        <v>150000000</v>
      </c>
      <c r="AG12" s="389" t="s">
        <v>303</v>
      </c>
      <c r="AH12" s="387" t="s">
        <v>155</v>
      </c>
      <c r="AI12" s="401">
        <v>11491686</v>
      </c>
      <c r="AJ12" s="390"/>
      <c r="AK12" s="397"/>
      <c r="AL12" s="397"/>
      <c r="AM12" s="397"/>
      <c r="AN12" s="397"/>
      <c r="AO12" s="397"/>
      <c r="AP12" s="397"/>
      <c r="AQ12" s="397"/>
      <c r="AR12" s="397"/>
      <c r="AS12" s="397"/>
      <c r="AT12" s="397"/>
      <c r="AU12" s="397"/>
    </row>
    <row r="13" spans="1:47" s="398" customFormat="1" ht="54" x14ac:dyDescent="0.3">
      <c r="A13" s="387">
        <v>3</v>
      </c>
      <c r="B13" s="390" t="s">
        <v>44</v>
      </c>
      <c r="C13" s="387">
        <v>4</v>
      </c>
      <c r="D13" s="387" t="s">
        <v>201</v>
      </c>
      <c r="E13" s="390" t="s">
        <v>193</v>
      </c>
      <c r="F13" s="389">
        <v>3</v>
      </c>
      <c r="G13" s="387" t="s">
        <v>557</v>
      </c>
      <c r="H13" s="390" t="s">
        <v>195</v>
      </c>
      <c r="I13" s="387">
        <v>4</v>
      </c>
      <c r="J13" s="387">
        <v>3</v>
      </c>
      <c r="K13" s="390" t="s">
        <v>553</v>
      </c>
      <c r="L13" s="389">
        <v>2020051290027</v>
      </c>
      <c r="M13" s="387">
        <v>1</v>
      </c>
      <c r="N13" s="387">
        <v>1211</v>
      </c>
      <c r="O13" s="390" t="s">
        <v>554</v>
      </c>
      <c r="P13" s="387" t="s">
        <v>50</v>
      </c>
      <c r="Q13" s="391">
        <v>4</v>
      </c>
      <c r="R13" s="392" t="s">
        <v>51</v>
      </c>
      <c r="S13" s="393">
        <v>1</v>
      </c>
      <c r="T13" s="390" t="s">
        <v>548</v>
      </c>
      <c r="U13" s="399" t="s">
        <v>558</v>
      </c>
      <c r="V13" s="400" t="s">
        <v>50</v>
      </c>
      <c r="W13" s="393">
        <v>47</v>
      </c>
      <c r="X13" s="395" t="s">
        <v>190</v>
      </c>
      <c r="Y13" s="393">
        <v>8</v>
      </c>
      <c r="Z13" s="393">
        <v>4</v>
      </c>
      <c r="AA13" s="395">
        <v>28</v>
      </c>
      <c r="AB13" s="395">
        <v>35</v>
      </c>
      <c r="AC13" s="395">
        <v>47</v>
      </c>
      <c r="AD13" s="392">
        <v>0</v>
      </c>
      <c r="AE13" s="392">
        <v>0</v>
      </c>
      <c r="AF13" s="396">
        <v>49000000</v>
      </c>
      <c r="AG13" s="389" t="s">
        <v>327</v>
      </c>
      <c r="AH13" s="387" t="s">
        <v>155</v>
      </c>
      <c r="AI13" s="396">
        <v>0</v>
      </c>
      <c r="AJ13" s="390" t="s">
        <v>991</v>
      </c>
      <c r="AK13" s="397"/>
      <c r="AL13" s="397"/>
      <c r="AM13" s="397"/>
      <c r="AN13" s="397"/>
      <c r="AO13" s="397"/>
      <c r="AP13" s="397"/>
      <c r="AQ13" s="397"/>
      <c r="AR13" s="397"/>
      <c r="AS13" s="397"/>
      <c r="AT13" s="397"/>
      <c r="AU13" s="397"/>
    </row>
    <row r="14" spans="1:47" s="398" customFormat="1" ht="54" x14ac:dyDescent="0.3">
      <c r="A14" s="387">
        <v>1</v>
      </c>
      <c r="B14" s="390" t="s">
        <v>44</v>
      </c>
      <c r="C14" s="387">
        <v>2</v>
      </c>
      <c r="D14" s="387" t="s">
        <v>192</v>
      </c>
      <c r="E14" s="390" t="s">
        <v>193</v>
      </c>
      <c r="F14" s="389">
        <v>1</v>
      </c>
      <c r="G14" s="387" t="s">
        <v>194</v>
      </c>
      <c r="H14" s="390" t="s">
        <v>195</v>
      </c>
      <c r="I14" s="387">
        <v>2</v>
      </c>
      <c r="J14" s="387">
        <v>3</v>
      </c>
      <c r="K14" s="390" t="s">
        <v>553</v>
      </c>
      <c r="L14" s="389">
        <v>2020051290027</v>
      </c>
      <c r="M14" s="387">
        <v>1</v>
      </c>
      <c r="N14" s="387">
        <v>1211</v>
      </c>
      <c r="O14" s="390" t="s">
        <v>554</v>
      </c>
      <c r="P14" s="387" t="s">
        <v>50</v>
      </c>
      <c r="Q14" s="391">
        <v>4</v>
      </c>
      <c r="R14" s="392" t="s">
        <v>51</v>
      </c>
      <c r="S14" s="393">
        <v>1</v>
      </c>
      <c r="T14" s="390" t="s">
        <v>548</v>
      </c>
      <c r="U14" s="399" t="s">
        <v>559</v>
      </c>
      <c r="V14" s="400" t="s">
        <v>50</v>
      </c>
      <c r="W14" s="393">
        <v>100</v>
      </c>
      <c r="X14" s="395" t="s">
        <v>190</v>
      </c>
      <c r="Y14" s="393">
        <v>100</v>
      </c>
      <c r="Z14" s="393">
        <v>120</v>
      </c>
      <c r="AA14" s="393">
        <v>100</v>
      </c>
      <c r="AB14" s="393">
        <v>100</v>
      </c>
      <c r="AC14" s="393">
        <v>100</v>
      </c>
      <c r="AD14" s="392">
        <v>0</v>
      </c>
      <c r="AE14" s="392">
        <v>0</v>
      </c>
      <c r="AF14" s="396">
        <v>104000000</v>
      </c>
      <c r="AG14" s="389" t="s">
        <v>303</v>
      </c>
      <c r="AH14" s="387" t="s">
        <v>155</v>
      </c>
      <c r="AI14" s="401">
        <v>11491687</v>
      </c>
      <c r="AJ14" s="390"/>
      <c r="AK14" s="397"/>
      <c r="AL14" s="397"/>
      <c r="AM14" s="397"/>
      <c r="AN14" s="397"/>
      <c r="AO14" s="397"/>
      <c r="AP14" s="397"/>
      <c r="AQ14" s="397"/>
      <c r="AR14" s="397"/>
      <c r="AS14" s="397"/>
      <c r="AT14" s="397"/>
      <c r="AU14" s="397"/>
    </row>
    <row r="15" spans="1:47" s="398" customFormat="1" ht="54" x14ac:dyDescent="0.3">
      <c r="A15" s="387">
        <v>1</v>
      </c>
      <c r="B15" s="390" t="s">
        <v>44</v>
      </c>
      <c r="C15" s="387">
        <v>2</v>
      </c>
      <c r="D15" s="387" t="s">
        <v>192</v>
      </c>
      <c r="E15" s="390" t="s">
        <v>193</v>
      </c>
      <c r="F15" s="389">
        <v>1</v>
      </c>
      <c r="G15" s="387" t="s">
        <v>194</v>
      </c>
      <c r="H15" s="390" t="s">
        <v>195</v>
      </c>
      <c r="I15" s="387">
        <v>2</v>
      </c>
      <c r="J15" s="387">
        <v>3</v>
      </c>
      <c r="K15" s="390" t="s">
        <v>553</v>
      </c>
      <c r="L15" s="389">
        <v>2020051290027</v>
      </c>
      <c r="M15" s="387">
        <v>1</v>
      </c>
      <c r="N15" s="387">
        <v>1211</v>
      </c>
      <c r="O15" s="390" t="s">
        <v>554</v>
      </c>
      <c r="P15" s="387" t="s">
        <v>50</v>
      </c>
      <c r="Q15" s="391">
        <v>4</v>
      </c>
      <c r="R15" s="392" t="s">
        <v>51</v>
      </c>
      <c r="S15" s="393">
        <v>1</v>
      </c>
      <c r="T15" s="390" t="s">
        <v>548</v>
      </c>
      <c r="U15" s="399" t="s">
        <v>560</v>
      </c>
      <c r="V15" s="400" t="s">
        <v>50</v>
      </c>
      <c r="W15" s="393">
        <v>150</v>
      </c>
      <c r="X15" s="395" t="s">
        <v>190</v>
      </c>
      <c r="Y15" s="393">
        <v>50</v>
      </c>
      <c r="Z15" s="393">
        <v>13</v>
      </c>
      <c r="AA15" s="395">
        <v>100</v>
      </c>
      <c r="AB15" s="395">
        <v>150</v>
      </c>
      <c r="AC15" s="395">
        <v>150</v>
      </c>
      <c r="AD15" s="392">
        <v>0</v>
      </c>
      <c r="AE15" s="392">
        <v>0</v>
      </c>
      <c r="AF15" s="396">
        <v>1820000000</v>
      </c>
      <c r="AG15" s="389" t="s">
        <v>555</v>
      </c>
      <c r="AH15" s="387" t="s">
        <v>960</v>
      </c>
      <c r="AI15" s="396">
        <v>138600196</v>
      </c>
      <c r="AJ15" s="390"/>
      <c r="AK15" s="397"/>
      <c r="AL15" s="397"/>
      <c r="AM15" s="397"/>
      <c r="AN15" s="397"/>
      <c r="AO15" s="397"/>
      <c r="AP15" s="397"/>
      <c r="AQ15" s="397"/>
      <c r="AR15" s="397"/>
      <c r="AS15" s="397"/>
      <c r="AT15" s="397"/>
      <c r="AU15" s="397"/>
    </row>
    <row r="16" spans="1:47" s="398" customFormat="1" ht="54" x14ac:dyDescent="0.3">
      <c r="A16" s="387">
        <v>1</v>
      </c>
      <c r="B16" s="390" t="s">
        <v>44</v>
      </c>
      <c r="C16" s="387">
        <v>9</v>
      </c>
      <c r="D16" s="387" t="s">
        <v>45</v>
      </c>
      <c r="E16" s="390" t="s">
        <v>46</v>
      </c>
      <c r="F16" s="389">
        <v>1</v>
      </c>
      <c r="G16" s="387" t="s">
        <v>561</v>
      </c>
      <c r="H16" s="390" t="s">
        <v>562</v>
      </c>
      <c r="I16" s="387">
        <v>4</v>
      </c>
      <c r="J16" s="387"/>
      <c r="K16" s="390" t="s">
        <v>563</v>
      </c>
      <c r="L16" s="389">
        <v>2020051290029</v>
      </c>
      <c r="M16" s="387">
        <v>1</v>
      </c>
      <c r="N16" s="387">
        <v>1911</v>
      </c>
      <c r="O16" s="390" t="s">
        <v>564</v>
      </c>
      <c r="P16" s="387" t="s">
        <v>50</v>
      </c>
      <c r="Q16" s="391">
        <v>4</v>
      </c>
      <c r="R16" s="392" t="s">
        <v>51</v>
      </c>
      <c r="S16" s="393">
        <v>1</v>
      </c>
      <c r="T16" s="390" t="s">
        <v>548</v>
      </c>
      <c r="U16" s="390" t="s">
        <v>565</v>
      </c>
      <c r="V16" s="400" t="s">
        <v>50</v>
      </c>
      <c r="W16" s="393">
        <v>2200</v>
      </c>
      <c r="X16" s="387" t="s">
        <v>190</v>
      </c>
      <c r="Y16" s="393">
        <v>500</v>
      </c>
      <c r="Z16" s="393">
        <v>600</v>
      </c>
      <c r="AA16" s="395">
        <v>1000</v>
      </c>
      <c r="AB16" s="395">
        <v>1500</v>
      </c>
      <c r="AC16" s="395">
        <v>2200</v>
      </c>
      <c r="AD16" s="392">
        <v>0</v>
      </c>
      <c r="AE16" s="392">
        <v>0</v>
      </c>
      <c r="AF16" s="396">
        <v>26000000</v>
      </c>
      <c r="AG16" s="389" t="s">
        <v>221</v>
      </c>
      <c r="AH16" s="387" t="s">
        <v>155</v>
      </c>
      <c r="AI16" s="396">
        <v>0</v>
      </c>
      <c r="AJ16" s="390" t="s">
        <v>992</v>
      </c>
      <c r="AK16" s="397"/>
      <c r="AL16" s="397"/>
      <c r="AM16" s="397"/>
      <c r="AN16" s="397"/>
      <c r="AO16" s="397"/>
      <c r="AP16" s="397"/>
      <c r="AQ16" s="397"/>
      <c r="AR16" s="397"/>
      <c r="AS16" s="397"/>
      <c r="AT16" s="397"/>
      <c r="AU16" s="397"/>
    </row>
    <row r="17" spans="1:47" s="398" customFormat="1" ht="54" x14ac:dyDescent="0.3">
      <c r="A17" s="387">
        <v>1</v>
      </c>
      <c r="B17" s="390" t="s">
        <v>44</v>
      </c>
      <c r="C17" s="387">
        <v>9</v>
      </c>
      <c r="D17" s="387" t="s">
        <v>45</v>
      </c>
      <c r="E17" s="390" t="s">
        <v>46</v>
      </c>
      <c r="F17" s="389">
        <v>1</v>
      </c>
      <c r="G17" s="387" t="s">
        <v>561</v>
      </c>
      <c r="H17" s="390" t="s">
        <v>562</v>
      </c>
      <c r="I17" s="387">
        <v>4</v>
      </c>
      <c r="J17" s="387"/>
      <c r="K17" s="390" t="s">
        <v>563</v>
      </c>
      <c r="L17" s="389">
        <v>2020051290029</v>
      </c>
      <c r="M17" s="387">
        <v>1</v>
      </c>
      <c r="N17" s="387">
        <v>1911</v>
      </c>
      <c r="O17" s="390" t="s">
        <v>564</v>
      </c>
      <c r="P17" s="387" t="s">
        <v>50</v>
      </c>
      <c r="Q17" s="391">
        <v>4</v>
      </c>
      <c r="R17" s="392" t="s">
        <v>51</v>
      </c>
      <c r="S17" s="393">
        <v>1</v>
      </c>
      <c r="T17" s="390" t="s">
        <v>548</v>
      </c>
      <c r="U17" s="390" t="s">
        <v>939</v>
      </c>
      <c r="V17" s="400" t="s">
        <v>50</v>
      </c>
      <c r="W17" s="393">
        <v>12</v>
      </c>
      <c r="X17" s="395" t="s">
        <v>324</v>
      </c>
      <c r="Y17" s="393">
        <v>3</v>
      </c>
      <c r="Z17" s="393">
        <v>0</v>
      </c>
      <c r="AA17" s="393">
        <v>3</v>
      </c>
      <c r="AB17" s="393">
        <v>3</v>
      </c>
      <c r="AC17" s="393">
        <v>3</v>
      </c>
      <c r="AD17" s="392">
        <v>0</v>
      </c>
      <c r="AE17" s="392">
        <v>0</v>
      </c>
      <c r="AF17" s="396">
        <v>26000000</v>
      </c>
      <c r="AG17" s="389" t="s">
        <v>221</v>
      </c>
      <c r="AH17" s="387" t="s">
        <v>155</v>
      </c>
      <c r="AI17" s="396">
        <v>0</v>
      </c>
      <c r="AJ17" s="390"/>
      <c r="AK17" s="397"/>
      <c r="AL17" s="397"/>
      <c r="AM17" s="397"/>
      <c r="AN17" s="397"/>
      <c r="AO17" s="397"/>
      <c r="AP17" s="397"/>
      <c r="AQ17" s="397"/>
      <c r="AR17" s="397"/>
      <c r="AS17" s="397"/>
      <c r="AT17" s="397"/>
      <c r="AU17" s="397"/>
    </row>
    <row r="18" spans="1:47" s="398" customFormat="1" ht="54" x14ac:dyDescent="0.3">
      <c r="A18" s="387">
        <v>1</v>
      </c>
      <c r="B18" s="390" t="s">
        <v>44</v>
      </c>
      <c r="C18" s="387">
        <v>9</v>
      </c>
      <c r="D18" s="387" t="s">
        <v>45</v>
      </c>
      <c r="E18" s="390" t="s">
        <v>46</v>
      </c>
      <c r="F18" s="389">
        <v>1</v>
      </c>
      <c r="G18" s="387" t="s">
        <v>561</v>
      </c>
      <c r="H18" s="390" t="s">
        <v>562</v>
      </c>
      <c r="I18" s="387">
        <v>4</v>
      </c>
      <c r="J18" s="387"/>
      <c r="K18" s="390" t="s">
        <v>563</v>
      </c>
      <c r="L18" s="389">
        <v>2020051290029</v>
      </c>
      <c r="M18" s="387">
        <v>1</v>
      </c>
      <c r="N18" s="387">
        <v>1911</v>
      </c>
      <c r="O18" s="390" t="s">
        <v>564</v>
      </c>
      <c r="P18" s="387" t="s">
        <v>50</v>
      </c>
      <c r="Q18" s="391">
        <v>4</v>
      </c>
      <c r="R18" s="392" t="s">
        <v>51</v>
      </c>
      <c r="S18" s="393">
        <v>1</v>
      </c>
      <c r="T18" s="390" t="s">
        <v>548</v>
      </c>
      <c r="U18" s="390" t="s">
        <v>940</v>
      </c>
      <c r="V18" s="400" t="s">
        <v>50</v>
      </c>
      <c r="W18" s="393">
        <v>8</v>
      </c>
      <c r="X18" s="395" t="s">
        <v>324</v>
      </c>
      <c r="Y18" s="393">
        <v>2</v>
      </c>
      <c r="Z18" s="393">
        <v>0</v>
      </c>
      <c r="AA18" s="395">
        <v>2</v>
      </c>
      <c r="AB18" s="395">
        <v>2</v>
      </c>
      <c r="AC18" s="395">
        <v>2</v>
      </c>
      <c r="AD18" s="392">
        <v>0</v>
      </c>
      <c r="AE18" s="392">
        <v>0</v>
      </c>
      <c r="AF18" s="396">
        <v>7800000</v>
      </c>
      <c r="AG18" s="389" t="s">
        <v>224</v>
      </c>
      <c r="AH18" s="387" t="s">
        <v>155</v>
      </c>
      <c r="AI18" s="396">
        <v>0</v>
      </c>
      <c r="AJ18" s="390"/>
      <c r="AK18" s="397"/>
      <c r="AL18" s="397"/>
      <c r="AM18" s="397"/>
      <c r="AN18" s="397"/>
      <c r="AO18" s="397"/>
      <c r="AP18" s="397"/>
      <c r="AQ18" s="397"/>
      <c r="AR18" s="397"/>
      <c r="AS18" s="397"/>
      <c r="AT18" s="397"/>
      <c r="AU18" s="397"/>
    </row>
    <row r="19" spans="1:47" s="398" customFormat="1" ht="67.5" x14ac:dyDescent="0.3">
      <c r="A19" s="387">
        <v>1</v>
      </c>
      <c r="B19" s="390" t="s">
        <v>44</v>
      </c>
      <c r="C19" s="387">
        <v>9</v>
      </c>
      <c r="D19" s="387" t="s">
        <v>45</v>
      </c>
      <c r="E19" s="390" t="s">
        <v>46</v>
      </c>
      <c r="F19" s="389">
        <v>1</v>
      </c>
      <c r="G19" s="387" t="s">
        <v>561</v>
      </c>
      <c r="H19" s="390" t="s">
        <v>562</v>
      </c>
      <c r="I19" s="387">
        <v>4</v>
      </c>
      <c r="J19" s="387"/>
      <c r="K19" s="390" t="s">
        <v>566</v>
      </c>
      <c r="L19" s="389">
        <v>2020051290030</v>
      </c>
      <c r="M19" s="387">
        <v>2</v>
      </c>
      <c r="N19" s="387">
        <v>1912</v>
      </c>
      <c r="O19" s="390" t="s">
        <v>567</v>
      </c>
      <c r="P19" s="387" t="s">
        <v>50</v>
      </c>
      <c r="Q19" s="391">
        <v>480</v>
      </c>
      <c r="R19" s="392" t="s">
        <v>51</v>
      </c>
      <c r="S19" s="393">
        <v>100</v>
      </c>
      <c r="T19" s="390" t="s">
        <v>548</v>
      </c>
      <c r="U19" s="399" t="s">
        <v>961</v>
      </c>
      <c r="V19" s="400" t="s">
        <v>50</v>
      </c>
      <c r="W19" s="393">
        <v>200</v>
      </c>
      <c r="X19" s="387" t="s">
        <v>190</v>
      </c>
      <c r="Y19" s="393">
        <v>50</v>
      </c>
      <c r="Z19" s="393">
        <v>80</v>
      </c>
      <c r="AA19" s="395">
        <v>100</v>
      </c>
      <c r="AB19" s="395">
        <v>150</v>
      </c>
      <c r="AC19" s="395">
        <v>200</v>
      </c>
      <c r="AD19" s="392">
        <v>0</v>
      </c>
      <c r="AE19" s="392">
        <v>0</v>
      </c>
      <c r="AF19" s="396">
        <v>57250000</v>
      </c>
      <c r="AG19" s="389" t="s">
        <v>308</v>
      </c>
      <c r="AH19" s="387" t="s">
        <v>155</v>
      </c>
      <c r="AI19" s="401">
        <v>1300000</v>
      </c>
      <c r="AJ19" s="390" t="s">
        <v>993</v>
      </c>
      <c r="AK19" s="397"/>
      <c r="AL19" s="397"/>
      <c r="AM19" s="397"/>
      <c r="AN19" s="397"/>
      <c r="AO19" s="397"/>
      <c r="AP19" s="397"/>
      <c r="AQ19" s="397"/>
      <c r="AR19" s="397"/>
      <c r="AS19" s="397"/>
      <c r="AT19" s="397"/>
      <c r="AU19" s="397"/>
    </row>
    <row r="20" spans="1:47" s="398" customFormat="1" ht="67.5" x14ac:dyDescent="0.3">
      <c r="A20" s="387">
        <v>1</v>
      </c>
      <c r="B20" s="390" t="s">
        <v>44</v>
      </c>
      <c r="C20" s="387">
        <v>9</v>
      </c>
      <c r="D20" s="387" t="s">
        <v>45</v>
      </c>
      <c r="E20" s="390" t="s">
        <v>46</v>
      </c>
      <c r="F20" s="389">
        <v>1</v>
      </c>
      <c r="G20" s="387" t="s">
        <v>561</v>
      </c>
      <c r="H20" s="390" t="s">
        <v>562</v>
      </c>
      <c r="I20" s="387">
        <v>4</v>
      </c>
      <c r="J20" s="387"/>
      <c r="K20" s="390" t="s">
        <v>566</v>
      </c>
      <c r="L20" s="389">
        <v>2020051290030</v>
      </c>
      <c r="M20" s="387">
        <v>2</v>
      </c>
      <c r="N20" s="387">
        <v>1912</v>
      </c>
      <c r="O20" s="390" t="s">
        <v>567</v>
      </c>
      <c r="P20" s="387" t="s">
        <v>50</v>
      </c>
      <c r="Q20" s="391">
        <v>480</v>
      </c>
      <c r="R20" s="392" t="s">
        <v>51</v>
      </c>
      <c r="S20" s="393">
        <v>100</v>
      </c>
      <c r="T20" s="390" t="s">
        <v>548</v>
      </c>
      <c r="U20" s="399" t="s">
        <v>568</v>
      </c>
      <c r="V20" s="400" t="s">
        <v>50</v>
      </c>
      <c r="W20" s="393">
        <v>75</v>
      </c>
      <c r="X20" s="387" t="s">
        <v>190</v>
      </c>
      <c r="Y20" s="393">
        <v>15</v>
      </c>
      <c r="Z20" s="393">
        <v>15</v>
      </c>
      <c r="AA20" s="395">
        <v>25</v>
      </c>
      <c r="AB20" s="395">
        <v>50</v>
      </c>
      <c r="AC20" s="395">
        <v>75</v>
      </c>
      <c r="AD20" s="392">
        <v>0</v>
      </c>
      <c r="AE20" s="392">
        <v>0</v>
      </c>
      <c r="AF20" s="396">
        <v>57250000</v>
      </c>
      <c r="AG20" s="389" t="s">
        <v>308</v>
      </c>
      <c r="AH20" s="387" t="s">
        <v>155</v>
      </c>
      <c r="AI20" s="396">
        <v>1450800</v>
      </c>
      <c r="AJ20" s="390" t="s">
        <v>993</v>
      </c>
      <c r="AK20" s="397"/>
      <c r="AL20" s="397"/>
      <c r="AM20" s="397"/>
      <c r="AN20" s="397"/>
      <c r="AO20" s="397"/>
      <c r="AP20" s="397"/>
      <c r="AQ20" s="397"/>
      <c r="AR20" s="397"/>
      <c r="AS20" s="397"/>
      <c r="AT20" s="397"/>
      <c r="AU20" s="397"/>
    </row>
    <row r="21" spans="1:47" s="398" customFormat="1" ht="66" x14ac:dyDescent="0.3">
      <c r="A21" s="387">
        <v>1</v>
      </c>
      <c r="B21" s="390" t="s">
        <v>44</v>
      </c>
      <c r="C21" s="387">
        <v>9</v>
      </c>
      <c r="D21" s="387" t="s">
        <v>45</v>
      </c>
      <c r="E21" s="390" t="s">
        <v>46</v>
      </c>
      <c r="F21" s="389">
        <v>1</v>
      </c>
      <c r="G21" s="387" t="s">
        <v>561</v>
      </c>
      <c r="H21" s="390" t="s">
        <v>562</v>
      </c>
      <c r="I21" s="387">
        <v>4</v>
      </c>
      <c r="J21" s="387"/>
      <c r="K21" s="390" t="s">
        <v>566</v>
      </c>
      <c r="L21" s="389">
        <v>2020051290030</v>
      </c>
      <c r="M21" s="387">
        <v>4</v>
      </c>
      <c r="N21" s="387">
        <v>1914</v>
      </c>
      <c r="O21" s="390" t="s">
        <v>569</v>
      </c>
      <c r="P21" s="387" t="s">
        <v>50</v>
      </c>
      <c r="Q21" s="391">
        <v>4</v>
      </c>
      <c r="R21" s="392" t="s">
        <v>51</v>
      </c>
      <c r="S21" s="393">
        <v>1</v>
      </c>
      <c r="T21" s="390" t="s">
        <v>548</v>
      </c>
      <c r="U21" s="399" t="s">
        <v>570</v>
      </c>
      <c r="V21" s="400" t="s">
        <v>210</v>
      </c>
      <c r="W21" s="402">
        <v>1</v>
      </c>
      <c r="X21" s="395" t="s">
        <v>324</v>
      </c>
      <c r="Y21" s="402">
        <v>0</v>
      </c>
      <c r="Z21" s="402">
        <v>0</v>
      </c>
      <c r="AA21" s="402">
        <v>0</v>
      </c>
      <c r="AB21" s="402">
        <v>0</v>
      </c>
      <c r="AC21" s="402">
        <v>1</v>
      </c>
      <c r="AD21" s="392">
        <v>0</v>
      </c>
      <c r="AE21" s="392">
        <v>0</v>
      </c>
      <c r="AF21" s="396">
        <v>20000000</v>
      </c>
      <c r="AG21" s="389" t="s">
        <v>169</v>
      </c>
      <c r="AH21" s="387" t="s">
        <v>155</v>
      </c>
      <c r="AI21" s="396">
        <v>0</v>
      </c>
      <c r="AJ21" s="390"/>
      <c r="AK21" s="397"/>
      <c r="AL21" s="397"/>
      <c r="AM21" s="397"/>
      <c r="AN21" s="397"/>
      <c r="AO21" s="397"/>
      <c r="AP21" s="397"/>
      <c r="AQ21" s="397"/>
      <c r="AR21" s="397"/>
      <c r="AS21" s="397"/>
      <c r="AT21" s="397"/>
      <c r="AU21" s="397"/>
    </row>
    <row r="22" spans="1:47" s="398" customFormat="1" ht="54" x14ac:dyDescent="0.3">
      <c r="A22" s="387">
        <v>1</v>
      </c>
      <c r="B22" s="390" t="s">
        <v>44</v>
      </c>
      <c r="C22" s="387">
        <v>9</v>
      </c>
      <c r="D22" s="387" t="s">
        <v>45</v>
      </c>
      <c r="E22" s="390" t="s">
        <v>46</v>
      </c>
      <c r="F22" s="389">
        <v>1</v>
      </c>
      <c r="G22" s="387" t="s">
        <v>561</v>
      </c>
      <c r="H22" s="390" t="s">
        <v>562</v>
      </c>
      <c r="I22" s="387">
        <v>4</v>
      </c>
      <c r="J22" s="387"/>
      <c r="K22" s="390" t="s">
        <v>566</v>
      </c>
      <c r="L22" s="389">
        <v>2020051290030</v>
      </c>
      <c r="M22" s="387">
        <v>6</v>
      </c>
      <c r="N22" s="387">
        <v>1916</v>
      </c>
      <c r="O22" s="390" t="s">
        <v>571</v>
      </c>
      <c r="P22" s="387" t="s">
        <v>50</v>
      </c>
      <c r="Q22" s="391">
        <v>4</v>
      </c>
      <c r="R22" s="392" t="s">
        <v>51</v>
      </c>
      <c r="S22" s="393">
        <v>1</v>
      </c>
      <c r="T22" s="390" t="s">
        <v>548</v>
      </c>
      <c r="U22" s="399" t="s">
        <v>572</v>
      </c>
      <c r="V22" s="400" t="s">
        <v>50</v>
      </c>
      <c r="W22" s="393">
        <v>100</v>
      </c>
      <c r="X22" s="387" t="s">
        <v>190</v>
      </c>
      <c r="Y22" s="393">
        <v>100</v>
      </c>
      <c r="Z22" s="393">
        <v>165</v>
      </c>
      <c r="AA22" s="393">
        <v>100</v>
      </c>
      <c r="AB22" s="393">
        <v>100</v>
      </c>
      <c r="AC22" s="393">
        <v>100</v>
      </c>
      <c r="AD22" s="392">
        <v>0</v>
      </c>
      <c r="AE22" s="392">
        <v>0</v>
      </c>
      <c r="AF22" s="396">
        <v>19920000</v>
      </c>
      <c r="AG22" s="389" t="s">
        <v>169</v>
      </c>
      <c r="AH22" s="387" t="s">
        <v>155</v>
      </c>
      <c r="AI22" s="403">
        <v>10811666</v>
      </c>
      <c r="AJ22" s="390"/>
      <c r="AK22" s="397"/>
      <c r="AL22" s="397"/>
      <c r="AM22" s="397"/>
      <c r="AN22" s="397"/>
      <c r="AO22" s="397"/>
      <c r="AP22" s="397"/>
      <c r="AQ22" s="397"/>
      <c r="AR22" s="397"/>
      <c r="AS22" s="397"/>
      <c r="AT22" s="397"/>
      <c r="AU22" s="397"/>
    </row>
    <row r="23" spans="1:47" s="398" customFormat="1" ht="40.5" x14ac:dyDescent="0.3">
      <c r="A23" s="387">
        <v>1</v>
      </c>
      <c r="B23" s="390" t="s">
        <v>44</v>
      </c>
      <c r="C23" s="387">
        <v>9</v>
      </c>
      <c r="D23" s="387" t="s">
        <v>45</v>
      </c>
      <c r="E23" s="390" t="s">
        <v>46</v>
      </c>
      <c r="F23" s="389">
        <v>1</v>
      </c>
      <c r="G23" s="387" t="s">
        <v>561</v>
      </c>
      <c r="H23" s="390" t="s">
        <v>562</v>
      </c>
      <c r="I23" s="387">
        <v>4</v>
      </c>
      <c r="J23" s="387"/>
      <c r="K23" s="390" t="s">
        <v>566</v>
      </c>
      <c r="L23" s="389">
        <v>2020051290030</v>
      </c>
      <c r="M23" s="387">
        <v>7</v>
      </c>
      <c r="N23" s="387">
        <v>1917</v>
      </c>
      <c r="O23" s="390" t="s">
        <v>573</v>
      </c>
      <c r="P23" s="387" t="s">
        <v>50</v>
      </c>
      <c r="Q23" s="391">
        <v>32</v>
      </c>
      <c r="R23" s="392" t="s">
        <v>51</v>
      </c>
      <c r="S23" s="393">
        <v>8</v>
      </c>
      <c r="T23" s="390" t="s">
        <v>548</v>
      </c>
      <c r="U23" s="399" t="s">
        <v>574</v>
      </c>
      <c r="V23" s="400" t="s">
        <v>50</v>
      </c>
      <c r="W23" s="393">
        <v>25</v>
      </c>
      <c r="X23" s="395" t="s">
        <v>324</v>
      </c>
      <c r="Y23" s="393">
        <v>0</v>
      </c>
      <c r="Z23" s="393">
        <v>0</v>
      </c>
      <c r="AA23" s="395">
        <v>0</v>
      </c>
      <c r="AB23" s="395">
        <v>0</v>
      </c>
      <c r="AC23" s="395">
        <v>25</v>
      </c>
      <c r="AD23" s="392">
        <v>0</v>
      </c>
      <c r="AE23" s="392">
        <v>0</v>
      </c>
      <c r="AF23" s="396">
        <v>58580000</v>
      </c>
      <c r="AG23" s="389" t="s">
        <v>318</v>
      </c>
      <c r="AH23" s="387" t="s">
        <v>155</v>
      </c>
      <c r="AI23" s="396">
        <v>0</v>
      </c>
      <c r="AJ23" s="390"/>
      <c r="AK23" s="397"/>
      <c r="AL23" s="397"/>
      <c r="AM23" s="397"/>
      <c r="AN23" s="397"/>
      <c r="AO23" s="397"/>
      <c r="AP23" s="397"/>
      <c r="AQ23" s="397"/>
      <c r="AR23" s="397"/>
      <c r="AS23" s="397"/>
      <c r="AT23" s="397"/>
      <c r="AU23" s="397"/>
    </row>
    <row r="24" spans="1:47" s="398" customFormat="1" ht="40.5" x14ac:dyDescent="0.3">
      <c r="A24" s="387">
        <v>1</v>
      </c>
      <c r="B24" s="390" t="s">
        <v>44</v>
      </c>
      <c r="C24" s="387">
        <v>9</v>
      </c>
      <c r="D24" s="387" t="s">
        <v>45</v>
      </c>
      <c r="E24" s="390" t="s">
        <v>46</v>
      </c>
      <c r="F24" s="389">
        <v>2</v>
      </c>
      <c r="G24" s="387" t="s">
        <v>575</v>
      </c>
      <c r="H24" s="390" t="s">
        <v>576</v>
      </c>
      <c r="I24" s="387">
        <v>4</v>
      </c>
      <c r="J24" s="387">
        <v>8</v>
      </c>
      <c r="K24" s="390" t="s">
        <v>577</v>
      </c>
      <c r="L24" s="389">
        <v>2020051290032</v>
      </c>
      <c r="M24" s="387">
        <v>1</v>
      </c>
      <c r="N24" s="387">
        <v>1921</v>
      </c>
      <c r="O24" s="390" t="s">
        <v>578</v>
      </c>
      <c r="P24" s="387" t="s">
        <v>50</v>
      </c>
      <c r="Q24" s="391">
        <v>860</v>
      </c>
      <c r="R24" s="392" t="s">
        <v>51</v>
      </c>
      <c r="S24" s="393">
        <v>240</v>
      </c>
      <c r="T24" s="390" t="s">
        <v>548</v>
      </c>
      <c r="U24" s="404" t="s">
        <v>579</v>
      </c>
      <c r="V24" s="400" t="s">
        <v>50</v>
      </c>
      <c r="W24" s="393">
        <v>700</v>
      </c>
      <c r="X24" s="395" t="s">
        <v>324</v>
      </c>
      <c r="Y24" s="393">
        <v>700</v>
      </c>
      <c r="Z24" s="393">
        <v>700</v>
      </c>
      <c r="AA24" s="395">
        <v>0</v>
      </c>
      <c r="AB24" s="395">
        <v>0</v>
      </c>
      <c r="AC24" s="395">
        <v>0</v>
      </c>
      <c r="AD24" s="392">
        <v>0</v>
      </c>
      <c r="AE24" s="392">
        <v>0</v>
      </c>
      <c r="AF24" s="396">
        <v>40200000</v>
      </c>
      <c r="AG24" s="389" t="s">
        <v>208</v>
      </c>
      <c r="AH24" s="405" t="s">
        <v>155</v>
      </c>
      <c r="AI24" s="396">
        <v>0</v>
      </c>
      <c r="AJ24" s="390"/>
      <c r="AK24" s="397"/>
      <c r="AL24" s="397"/>
      <c r="AM24" s="397"/>
      <c r="AN24" s="397"/>
      <c r="AO24" s="397"/>
      <c r="AP24" s="397"/>
      <c r="AQ24" s="397"/>
      <c r="AR24" s="397"/>
      <c r="AS24" s="397"/>
      <c r="AT24" s="397"/>
      <c r="AU24" s="397"/>
    </row>
    <row r="25" spans="1:47" s="398" customFormat="1" ht="40.5" x14ac:dyDescent="0.3">
      <c r="A25" s="387">
        <v>1</v>
      </c>
      <c r="B25" s="390" t="s">
        <v>44</v>
      </c>
      <c r="C25" s="387">
        <v>9</v>
      </c>
      <c r="D25" s="387" t="s">
        <v>45</v>
      </c>
      <c r="E25" s="390" t="s">
        <v>46</v>
      </c>
      <c r="F25" s="389">
        <v>2</v>
      </c>
      <c r="G25" s="387" t="s">
        <v>575</v>
      </c>
      <c r="H25" s="390" t="s">
        <v>576</v>
      </c>
      <c r="I25" s="387">
        <v>4</v>
      </c>
      <c r="J25" s="387"/>
      <c r="K25" s="390" t="s">
        <v>577</v>
      </c>
      <c r="L25" s="389">
        <v>2020051290032</v>
      </c>
      <c r="M25" s="387">
        <v>2</v>
      </c>
      <c r="N25" s="387">
        <v>1922</v>
      </c>
      <c r="O25" s="390" t="s">
        <v>580</v>
      </c>
      <c r="P25" s="387" t="s">
        <v>50</v>
      </c>
      <c r="Q25" s="391">
        <v>250</v>
      </c>
      <c r="R25" s="392" t="s">
        <v>51</v>
      </c>
      <c r="S25" s="393">
        <v>75</v>
      </c>
      <c r="T25" s="390" t="s">
        <v>548</v>
      </c>
      <c r="U25" s="404" t="s">
        <v>581</v>
      </c>
      <c r="V25" s="400" t="s">
        <v>50</v>
      </c>
      <c r="W25" s="393">
        <v>100</v>
      </c>
      <c r="X25" s="395" t="s">
        <v>211</v>
      </c>
      <c r="Y25" s="393">
        <v>100</v>
      </c>
      <c r="Z25" s="393">
        <v>0</v>
      </c>
      <c r="AA25" s="395">
        <v>0</v>
      </c>
      <c r="AB25" s="395">
        <v>0</v>
      </c>
      <c r="AC25" s="395">
        <v>0</v>
      </c>
      <c r="AD25" s="392">
        <v>0</v>
      </c>
      <c r="AE25" s="392">
        <v>0</v>
      </c>
      <c r="AF25" s="396">
        <v>40200000</v>
      </c>
      <c r="AG25" s="389" t="s">
        <v>208</v>
      </c>
      <c r="AH25" s="405" t="s">
        <v>155</v>
      </c>
      <c r="AI25" s="396">
        <v>0</v>
      </c>
      <c r="AJ25" s="390"/>
      <c r="AK25" s="397"/>
      <c r="AL25" s="397"/>
      <c r="AM25" s="397"/>
      <c r="AN25" s="397"/>
      <c r="AO25" s="397"/>
      <c r="AP25" s="397"/>
      <c r="AQ25" s="397"/>
      <c r="AR25" s="397"/>
      <c r="AS25" s="397"/>
      <c r="AT25" s="397"/>
      <c r="AU25" s="397"/>
    </row>
    <row r="26" spans="1:47" s="398" customFormat="1" ht="40.5" x14ac:dyDescent="0.3">
      <c r="A26" s="387">
        <v>1</v>
      </c>
      <c r="B26" s="390" t="s">
        <v>44</v>
      </c>
      <c r="C26" s="387">
        <v>9</v>
      </c>
      <c r="D26" s="387" t="s">
        <v>45</v>
      </c>
      <c r="E26" s="390" t="s">
        <v>46</v>
      </c>
      <c r="F26" s="389">
        <v>3</v>
      </c>
      <c r="G26" s="387" t="s">
        <v>582</v>
      </c>
      <c r="H26" s="390" t="s">
        <v>583</v>
      </c>
      <c r="I26" s="387">
        <v>4</v>
      </c>
      <c r="J26" s="387"/>
      <c r="K26" s="390" t="s">
        <v>584</v>
      </c>
      <c r="L26" s="389">
        <v>2020051290031</v>
      </c>
      <c r="M26" s="387">
        <v>1</v>
      </c>
      <c r="N26" s="387">
        <v>1931</v>
      </c>
      <c r="O26" s="390" t="s">
        <v>585</v>
      </c>
      <c r="P26" s="387" t="s">
        <v>50</v>
      </c>
      <c r="Q26" s="391">
        <v>1</v>
      </c>
      <c r="R26" s="392" t="s">
        <v>100</v>
      </c>
      <c r="S26" s="393">
        <v>1</v>
      </c>
      <c r="T26" s="390" t="s">
        <v>548</v>
      </c>
      <c r="U26" s="390" t="s">
        <v>586</v>
      </c>
      <c r="V26" s="400" t="s">
        <v>50</v>
      </c>
      <c r="W26" s="393">
        <v>100</v>
      </c>
      <c r="X26" s="395" t="s">
        <v>190</v>
      </c>
      <c r="Y26" s="393">
        <v>0</v>
      </c>
      <c r="Z26" s="393">
        <v>0</v>
      </c>
      <c r="AA26" s="395">
        <v>0</v>
      </c>
      <c r="AB26" s="395">
        <v>50</v>
      </c>
      <c r="AC26" s="395">
        <v>50</v>
      </c>
      <c r="AD26" s="392">
        <v>0</v>
      </c>
      <c r="AE26" s="392">
        <v>0</v>
      </c>
      <c r="AF26" s="396">
        <v>28900000</v>
      </c>
      <c r="AG26" s="389" t="s">
        <v>233</v>
      </c>
      <c r="AH26" s="389" t="s">
        <v>55</v>
      </c>
      <c r="AI26" s="396">
        <v>0</v>
      </c>
      <c r="AJ26" s="390"/>
      <c r="AK26" s="397"/>
      <c r="AL26" s="397"/>
      <c r="AM26" s="397"/>
      <c r="AN26" s="397"/>
      <c r="AO26" s="397"/>
      <c r="AP26" s="397"/>
      <c r="AQ26" s="397"/>
      <c r="AR26" s="397"/>
      <c r="AS26" s="397"/>
      <c r="AT26" s="397"/>
      <c r="AU26" s="397"/>
    </row>
    <row r="27" spans="1:47" s="398" customFormat="1" ht="40.5" x14ac:dyDescent="0.3">
      <c r="A27" s="387">
        <v>1</v>
      </c>
      <c r="B27" s="390" t="s">
        <v>44</v>
      </c>
      <c r="C27" s="387">
        <v>9</v>
      </c>
      <c r="D27" s="387" t="s">
        <v>45</v>
      </c>
      <c r="E27" s="390" t="s">
        <v>46</v>
      </c>
      <c r="F27" s="389">
        <v>3</v>
      </c>
      <c r="G27" s="387" t="s">
        <v>582</v>
      </c>
      <c r="H27" s="390" t="s">
        <v>583</v>
      </c>
      <c r="I27" s="387">
        <v>4</v>
      </c>
      <c r="J27" s="387"/>
      <c r="K27" s="390" t="s">
        <v>584</v>
      </c>
      <c r="L27" s="389">
        <v>2020051290031</v>
      </c>
      <c r="M27" s="387">
        <v>1</v>
      </c>
      <c r="N27" s="387">
        <v>1931</v>
      </c>
      <c r="O27" s="390" t="s">
        <v>585</v>
      </c>
      <c r="P27" s="387" t="s">
        <v>50</v>
      </c>
      <c r="Q27" s="391">
        <v>1</v>
      </c>
      <c r="R27" s="392" t="s">
        <v>100</v>
      </c>
      <c r="S27" s="393">
        <v>1</v>
      </c>
      <c r="T27" s="390" t="s">
        <v>548</v>
      </c>
      <c r="U27" s="390" t="s">
        <v>587</v>
      </c>
      <c r="V27" s="400" t="s">
        <v>50</v>
      </c>
      <c r="W27" s="393">
        <v>200</v>
      </c>
      <c r="X27" s="395" t="s">
        <v>190</v>
      </c>
      <c r="Y27" s="393">
        <v>0</v>
      </c>
      <c r="Z27" s="393">
        <v>0</v>
      </c>
      <c r="AA27" s="395">
        <v>50</v>
      </c>
      <c r="AB27" s="395">
        <v>150</v>
      </c>
      <c r="AC27" s="395">
        <v>200</v>
      </c>
      <c r="AD27" s="392">
        <v>0</v>
      </c>
      <c r="AE27" s="392">
        <v>0</v>
      </c>
      <c r="AF27" s="396">
        <v>10000000</v>
      </c>
      <c r="AG27" s="389" t="s">
        <v>233</v>
      </c>
      <c r="AH27" s="389" t="s">
        <v>55</v>
      </c>
      <c r="AI27" s="396">
        <v>0</v>
      </c>
      <c r="AJ27" s="390"/>
      <c r="AK27" s="397"/>
      <c r="AL27" s="397"/>
      <c r="AM27" s="397"/>
      <c r="AN27" s="397"/>
      <c r="AO27" s="397"/>
      <c r="AP27" s="397"/>
      <c r="AQ27" s="397"/>
      <c r="AR27" s="397"/>
      <c r="AS27" s="397"/>
      <c r="AT27" s="397"/>
      <c r="AU27" s="397"/>
    </row>
    <row r="28" spans="1:47" s="398" customFormat="1" ht="40.5" x14ac:dyDescent="0.3">
      <c r="A28" s="387">
        <v>1</v>
      </c>
      <c r="B28" s="390" t="s">
        <v>44</v>
      </c>
      <c r="C28" s="387">
        <v>9</v>
      </c>
      <c r="D28" s="387" t="s">
        <v>45</v>
      </c>
      <c r="E28" s="390" t="s">
        <v>46</v>
      </c>
      <c r="F28" s="389">
        <v>4</v>
      </c>
      <c r="G28" s="387" t="s">
        <v>47</v>
      </c>
      <c r="H28" s="390" t="s">
        <v>48</v>
      </c>
      <c r="I28" s="387">
        <v>4</v>
      </c>
      <c r="J28" s="387"/>
      <c r="K28" s="390" t="s">
        <v>588</v>
      </c>
      <c r="L28" s="389">
        <v>2020051290033</v>
      </c>
      <c r="M28" s="387">
        <v>1</v>
      </c>
      <c r="N28" s="387">
        <v>1941</v>
      </c>
      <c r="O28" s="390" t="s">
        <v>589</v>
      </c>
      <c r="P28" s="387" t="s">
        <v>50</v>
      </c>
      <c r="Q28" s="391">
        <v>4</v>
      </c>
      <c r="R28" s="392" t="s">
        <v>51</v>
      </c>
      <c r="S28" s="393">
        <v>1</v>
      </c>
      <c r="T28" s="390" t="s">
        <v>548</v>
      </c>
      <c r="U28" s="390" t="s">
        <v>590</v>
      </c>
      <c r="V28" s="387" t="s">
        <v>50</v>
      </c>
      <c r="W28" s="393">
        <v>4000</v>
      </c>
      <c r="X28" s="395" t="s">
        <v>190</v>
      </c>
      <c r="Y28" s="393">
        <v>3000</v>
      </c>
      <c r="Z28" s="393">
        <v>9600</v>
      </c>
      <c r="AA28" s="395">
        <v>3200</v>
      </c>
      <c r="AB28" s="395">
        <v>3600</v>
      </c>
      <c r="AC28" s="395">
        <v>4000</v>
      </c>
      <c r="AD28" s="392">
        <v>0</v>
      </c>
      <c r="AE28" s="392">
        <v>0</v>
      </c>
      <c r="AF28" s="396">
        <v>650000000</v>
      </c>
      <c r="AG28" s="389" t="s">
        <v>964</v>
      </c>
      <c r="AH28" s="389" t="s">
        <v>55</v>
      </c>
      <c r="AI28" s="396">
        <v>0</v>
      </c>
      <c r="AJ28" s="390"/>
      <c r="AK28" s="397"/>
      <c r="AL28" s="397"/>
      <c r="AM28" s="397"/>
      <c r="AN28" s="397"/>
      <c r="AO28" s="397"/>
      <c r="AP28" s="397"/>
      <c r="AQ28" s="397"/>
      <c r="AR28" s="397"/>
      <c r="AS28" s="397"/>
      <c r="AT28" s="397"/>
      <c r="AU28" s="397"/>
    </row>
    <row r="29" spans="1:47" s="398" customFormat="1" ht="40.5" x14ac:dyDescent="0.3">
      <c r="A29" s="387">
        <v>1</v>
      </c>
      <c r="B29" s="390" t="s">
        <v>44</v>
      </c>
      <c r="C29" s="387">
        <v>9</v>
      </c>
      <c r="D29" s="387" t="s">
        <v>45</v>
      </c>
      <c r="E29" s="390" t="s">
        <v>46</v>
      </c>
      <c r="F29" s="389">
        <v>4</v>
      </c>
      <c r="G29" s="387" t="s">
        <v>47</v>
      </c>
      <c r="H29" s="390" t="s">
        <v>48</v>
      </c>
      <c r="I29" s="387">
        <v>4</v>
      </c>
      <c r="J29" s="387">
        <v>17</v>
      </c>
      <c r="K29" s="390" t="s">
        <v>588</v>
      </c>
      <c r="L29" s="389">
        <v>2020051290033</v>
      </c>
      <c r="M29" s="387">
        <v>2</v>
      </c>
      <c r="N29" s="387">
        <v>1942</v>
      </c>
      <c r="O29" s="390" t="s">
        <v>591</v>
      </c>
      <c r="P29" s="387" t="s">
        <v>50</v>
      </c>
      <c r="Q29" s="391">
        <v>315</v>
      </c>
      <c r="R29" s="392" t="s">
        <v>100</v>
      </c>
      <c r="S29" s="393">
        <v>317</v>
      </c>
      <c r="T29" s="390" t="s">
        <v>548</v>
      </c>
      <c r="U29" s="390" t="s">
        <v>592</v>
      </c>
      <c r="V29" s="400" t="s">
        <v>50</v>
      </c>
      <c r="W29" s="393">
        <v>400</v>
      </c>
      <c r="X29" s="395" t="s">
        <v>324</v>
      </c>
      <c r="Y29" s="393">
        <v>400</v>
      </c>
      <c r="Z29" s="393">
        <v>291</v>
      </c>
      <c r="AA29" s="395">
        <v>0</v>
      </c>
      <c r="AB29" s="395">
        <v>0</v>
      </c>
      <c r="AC29" s="395">
        <v>0</v>
      </c>
      <c r="AD29" s="392">
        <v>0</v>
      </c>
      <c r="AE29" s="392">
        <v>0</v>
      </c>
      <c r="AF29" s="396">
        <v>415000000</v>
      </c>
      <c r="AG29" s="389" t="s">
        <v>965</v>
      </c>
      <c r="AH29" s="389" t="s">
        <v>963</v>
      </c>
      <c r="AI29" s="396">
        <v>119696000</v>
      </c>
      <c r="AJ29" s="390"/>
      <c r="AK29" s="397"/>
      <c r="AL29" s="397"/>
      <c r="AM29" s="397"/>
      <c r="AN29" s="397"/>
      <c r="AO29" s="397"/>
      <c r="AP29" s="397"/>
      <c r="AQ29" s="397"/>
      <c r="AR29" s="397"/>
      <c r="AS29" s="397"/>
      <c r="AT29" s="397"/>
      <c r="AU29" s="397"/>
    </row>
    <row r="30" spans="1:47" s="398" customFormat="1" ht="40.5" x14ac:dyDescent="0.3">
      <c r="A30" s="387">
        <v>1</v>
      </c>
      <c r="B30" s="390" t="s">
        <v>44</v>
      </c>
      <c r="C30" s="387">
        <v>9</v>
      </c>
      <c r="D30" s="387" t="s">
        <v>45</v>
      </c>
      <c r="E30" s="390" t="s">
        <v>46</v>
      </c>
      <c r="F30" s="389">
        <v>4</v>
      </c>
      <c r="G30" s="387" t="s">
        <v>47</v>
      </c>
      <c r="H30" s="390" t="s">
        <v>48</v>
      </c>
      <c r="I30" s="387">
        <v>4</v>
      </c>
      <c r="J30" s="387">
        <v>9</v>
      </c>
      <c r="K30" s="390" t="s">
        <v>588</v>
      </c>
      <c r="L30" s="389">
        <v>2020051290033</v>
      </c>
      <c r="M30" s="387">
        <v>6</v>
      </c>
      <c r="N30" s="387">
        <v>1946</v>
      </c>
      <c r="O30" s="390" t="s">
        <v>593</v>
      </c>
      <c r="P30" s="387" t="s">
        <v>50</v>
      </c>
      <c r="Q30" s="391">
        <v>4</v>
      </c>
      <c r="R30" s="392" t="s">
        <v>51</v>
      </c>
      <c r="S30" s="393">
        <v>1</v>
      </c>
      <c r="T30" s="390" t="s">
        <v>548</v>
      </c>
      <c r="U30" s="390" t="s">
        <v>594</v>
      </c>
      <c r="V30" s="400" t="s">
        <v>210</v>
      </c>
      <c r="W30" s="402">
        <v>1</v>
      </c>
      <c r="X30" s="402" t="s">
        <v>190</v>
      </c>
      <c r="Y30" s="402">
        <v>0</v>
      </c>
      <c r="Z30" s="402">
        <v>0</v>
      </c>
      <c r="AA30" s="402">
        <v>0.25</v>
      </c>
      <c r="AB30" s="402">
        <v>0.6</v>
      </c>
      <c r="AC30" s="402">
        <v>1</v>
      </c>
      <c r="AD30" s="392">
        <v>0</v>
      </c>
      <c r="AE30" s="392">
        <v>0</v>
      </c>
      <c r="AF30" s="396">
        <v>80125000</v>
      </c>
      <c r="AG30" s="389" t="s">
        <v>964</v>
      </c>
      <c r="AH30" s="389" t="s">
        <v>55</v>
      </c>
      <c r="AI30" s="396">
        <v>0</v>
      </c>
      <c r="AJ30" s="390"/>
      <c r="AK30" s="397"/>
      <c r="AL30" s="397"/>
      <c r="AM30" s="397"/>
      <c r="AN30" s="397"/>
      <c r="AO30" s="397"/>
      <c r="AP30" s="397"/>
      <c r="AQ30" s="397"/>
      <c r="AR30" s="397"/>
      <c r="AS30" s="397"/>
      <c r="AT30" s="397"/>
      <c r="AU30" s="397"/>
    </row>
    <row r="31" spans="1:47" s="398" customFormat="1" ht="40.5" x14ac:dyDescent="0.3">
      <c r="A31" s="387">
        <v>1</v>
      </c>
      <c r="B31" s="390" t="s">
        <v>44</v>
      </c>
      <c r="C31" s="387">
        <v>9</v>
      </c>
      <c r="D31" s="387" t="s">
        <v>45</v>
      </c>
      <c r="E31" s="390" t="s">
        <v>46</v>
      </c>
      <c r="F31" s="389">
        <v>4</v>
      </c>
      <c r="G31" s="387" t="s">
        <v>47</v>
      </c>
      <c r="H31" s="390" t="s">
        <v>48</v>
      </c>
      <c r="I31" s="387">
        <v>4</v>
      </c>
      <c r="J31" s="387">
        <v>9</v>
      </c>
      <c r="K31" s="390" t="s">
        <v>588</v>
      </c>
      <c r="L31" s="389">
        <v>2020051290033</v>
      </c>
      <c r="M31" s="387">
        <v>6</v>
      </c>
      <c r="N31" s="387">
        <v>1946</v>
      </c>
      <c r="O31" s="390" t="s">
        <v>593</v>
      </c>
      <c r="P31" s="387" t="s">
        <v>50</v>
      </c>
      <c r="Q31" s="391">
        <v>4</v>
      </c>
      <c r="R31" s="392" t="s">
        <v>51</v>
      </c>
      <c r="S31" s="393">
        <v>1</v>
      </c>
      <c r="T31" s="390" t="s">
        <v>548</v>
      </c>
      <c r="U31" s="390" t="s">
        <v>595</v>
      </c>
      <c r="V31" s="387" t="s">
        <v>210</v>
      </c>
      <c r="W31" s="402">
        <v>1</v>
      </c>
      <c r="X31" s="402" t="s">
        <v>190</v>
      </c>
      <c r="Y31" s="402">
        <v>0</v>
      </c>
      <c r="Z31" s="402">
        <v>1</v>
      </c>
      <c r="AA31" s="402">
        <v>0.25</v>
      </c>
      <c r="AB31" s="402">
        <v>0.6</v>
      </c>
      <c r="AC31" s="402">
        <v>1</v>
      </c>
      <c r="AD31" s="392">
        <v>0</v>
      </c>
      <c r="AE31" s="392">
        <v>0</v>
      </c>
      <c r="AF31" s="396">
        <v>427087000</v>
      </c>
      <c r="AG31" s="389" t="s">
        <v>962</v>
      </c>
      <c r="AH31" s="405" t="s">
        <v>963</v>
      </c>
      <c r="AI31" s="396">
        <v>168394663</v>
      </c>
      <c r="AJ31" s="390"/>
      <c r="AK31" s="397"/>
      <c r="AL31" s="397"/>
      <c r="AM31" s="397"/>
      <c r="AN31" s="397"/>
      <c r="AO31" s="397"/>
      <c r="AP31" s="397"/>
      <c r="AQ31" s="397"/>
      <c r="AR31" s="397"/>
      <c r="AS31" s="397"/>
      <c r="AT31" s="397"/>
      <c r="AU31" s="397"/>
    </row>
    <row r="32" spans="1:47" s="398" customFormat="1" ht="40.5" x14ac:dyDescent="0.3">
      <c r="A32" s="387">
        <v>1</v>
      </c>
      <c r="B32" s="390" t="s">
        <v>44</v>
      </c>
      <c r="C32" s="387">
        <v>9</v>
      </c>
      <c r="D32" s="387" t="s">
        <v>45</v>
      </c>
      <c r="E32" s="390" t="s">
        <v>46</v>
      </c>
      <c r="F32" s="389">
        <v>4</v>
      </c>
      <c r="G32" s="387" t="s">
        <v>47</v>
      </c>
      <c r="H32" s="390" t="s">
        <v>48</v>
      </c>
      <c r="I32" s="387">
        <v>4</v>
      </c>
      <c r="J32" s="387">
        <v>9</v>
      </c>
      <c r="K32" s="390" t="s">
        <v>588</v>
      </c>
      <c r="L32" s="389">
        <v>2020051290033</v>
      </c>
      <c r="M32" s="387">
        <v>6</v>
      </c>
      <c r="N32" s="387">
        <v>1947</v>
      </c>
      <c r="O32" s="390" t="s">
        <v>596</v>
      </c>
      <c r="P32" s="387" t="s">
        <v>50</v>
      </c>
      <c r="Q32" s="391">
        <v>4</v>
      </c>
      <c r="R32" s="392" t="s">
        <v>51</v>
      </c>
      <c r="S32" s="393">
        <v>1</v>
      </c>
      <c r="T32" s="390" t="s">
        <v>548</v>
      </c>
      <c r="U32" s="390" t="s">
        <v>597</v>
      </c>
      <c r="V32" s="400" t="s">
        <v>210</v>
      </c>
      <c r="W32" s="392">
        <v>0.1</v>
      </c>
      <c r="X32" s="395" t="s">
        <v>324</v>
      </c>
      <c r="Y32" s="392">
        <v>0.02</v>
      </c>
      <c r="Z32" s="392">
        <v>0.02</v>
      </c>
      <c r="AA32" s="392">
        <v>0.03</v>
      </c>
      <c r="AB32" s="392">
        <v>0.03</v>
      </c>
      <c r="AC32" s="392">
        <v>0.02</v>
      </c>
      <c r="AD32" s="392">
        <v>0</v>
      </c>
      <c r="AE32" s="392">
        <v>0</v>
      </c>
      <c r="AF32" s="396">
        <v>15000000</v>
      </c>
      <c r="AG32" s="389" t="s">
        <v>196</v>
      </c>
      <c r="AH32" s="405" t="s">
        <v>155</v>
      </c>
      <c r="AI32" s="396">
        <v>0</v>
      </c>
      <c r="AJ32" s="390" t="s">
        <v>994</v>
      </c>
      <c r="AK32" s="397"/>
      <c r="AL32" s="397"/>
      <c r="AM32" s="397"/>
      <c r="AN32" s="397"/>
      <c r="AO32" s="397"/>
      <c r="AP32" s="397"/>
      <c r="AQ32" s="397"/>
      <c r="AR32" s="397"/>
      <c r="AS32" s="397"/>
      <c r="AT32" s="397"/>
      <c r="AU32" s="397"/>
    </row>
    <row r="33" spans="1:47" s="398" customFormat="1" ht="40.5" x14ac:dyDescent="0.3">
      <c r="A33" s="387">
        <v>1</v>
      </c>
      <c r="B33" s="390" t="s">
        <v>44</v>
      </c>
      <c r="C33" s="387">
        <v>9</v>
      </c>
      <c r="D33" s="387" t="s">
        <v>45</v>
      </c>
      <c r="E33" s="390" t="s">
        <v>46</v>
      </c>
      <c r="F33" s="389">
        <v>5</v>
      </c>
      <c r="G33" s="387" t="s">
        <v>598</v>
      </c>
      <c r="H33" s="390" t="s">
        <v>599</v>
      </c>
      <c r="I33" s="387">
        <v>4</v>
      </c>
      <c r="J33" s="387"/>
      <c r="K33" s="390" t="s">
        <v>600</v>
      </c>
      <c r="L33" s="389">
        <v>2020051290028</v>
      </c>
      <c r="M33" s="387">
        <v>1</v>
      </c>
      <c r="N33" s="387">
        <v>1951</v>
      </c>
      <c r="O33" s="390" t="s">
        <v>601</v>
      </c>
      <c r="P33" s="387" t="s">
        <v>50</v>
      </c>
      <c r="Q33" s="391">
        <v>4</v>
      </c>
      <c r="R33" s="392" t="s">
        <v>51</v>
      </c>
      <c r="S33" s="393">
        <v>1</v>
      </c>
      <c r="T33" s="390" t="s">
        <v>548</v>
      </c>
      <c r="U33" s="390" t="s">
        <v>602</v>
      </c>
      <c r="V33" s="400" t="s">
        <v>50</v>
      </c>
      <c r="W33" s="393">
        <v>1</v>
      </c>
      <c r="X33" s="387" t="s">
        <v>324</v>
      </c>
      <c r="Y33" s="393">
        <v>0</v>
      </c>
      <c r="Z33" s="393">
        <v>0</v>
      </c>
      <c r="AA33" s="395">
        <v>0</v>
      </c>
      <c r="AB33" s="395">
        <v>1</v>
      </c>
      <c r="AC33" s="395">
        <v>0</v>
      </c>
      <c r="AD33" s="392">
        <v>0</v>
      </c>
      <c r="AE33" s="392">
        <v>0</v>
      </c>
      <c r="AF33" s="396">
        <v>10000000</v>
      </c>
      <c r="AG33" s="389" t="str">
        <f>+CONCATENATE('[2]20240130-Ppto Gtos (2)'!C864,'[2]20240130-Ppto Gtos (2)'!B864)</f>
        <v>2.3.2.02.02.009.01</v>
      </c>
      <c r="AH33" s="405" t="s">
        <v>155</v>
      </c>
      <c r="AI33" s="396">
        <v>0</v>
      </c>
      <c r="AJ33" s="390"/>
      <c r="AK33" s="397"/>
      <c r="AL33" s="397"/>
      <c r="AM33" s="397"/>
      <c r="AN33" s="397"/>
      <c r="AO33" s="397"/>
      <c r="AP33" s="397"/>
      <c r="AQ33" s="397"/>
      <c r="AR33" s="397"/>
      <c r="AS33" s="397"/>
      <c r="AT33" s="397"/>
      <c r="AU33" s="397"/>
    </row>
    <row r="34" spans="1:47" s="398" customFormat="1" ht="54" x14ac:dyDescent="0.3">
      <c r="A34" s="387">
        <v>1</v>
      </c>
      <c r="B34" s="390" t="s">
        <v>44</v>
      </c>
      <c r="C34" s="387">
        <v>9</v>
      </c>
      <c r="D34" s="387" t="s">
        <v>45</v>
      </c>
      <c r="E34" s="390" t="s">
        <v>46</v>
      </c>
      <c r="F34" s="389">
        <v>5</v>
      </c>
      <c r="G34" s="387" t="s">
        <v>598</v>
      </c>
      <c r="H34" s="390" t="s">
        <v>599</v>
      </c>
      <c r="I34" s="387">
        <v>4</v>
      </c>
      <c r="J34" s="387"/>
      <c r="K34" s="390" t="s">
        <v>600</v>
      </c>
      <c r="L34" s="389">
        <v>2020051290028</v>
      </c>
      <c r="M34" s="387">
        <v>2</v>
      </c>
      <c r="N34" s="387">
        <v>1952</v>
      </c>
      <c r="O34" s="390" t="s">
        <v>603</v>
      </c>
      <c r="P34" s="387" t="s">
        <v>50</v>
      </c>
      <c r="Q34" s="391">
        <v>4</v>
      </c>
      <c r="R34" s="392" t="s">
        <v>51</v>
      </c>
      <c r="S34" s="393">
        <v>1</v>
      </c>
      <c r="T34" s="390" t="s">
        <v>548</v>
      </c>
      <c r="U34" s="390" t="s">
        <v>938</v>
      </c>
      <c r="V34" s="400" t="s">
        <v>50</v>
      </c>
      <c r="W34" s="393">
        <v>450</v>
      </c>
      <c r="X34" s="387" t="s">
        <v>190</v>
      </c>
      <c r="Y34" s="393">
        <v>100</v>
      </c>
      <c r="Z34" s="393">
        <v>0</v>
      </c>
      <c r="AA34" s="395">
        <v>200</v>
      </c>
      <c r="AB34" s="395">
        <v>300</v>
      </c>
      <c r="AC34" s="395">
        <v>450</v>
      </c>
      <c r="AD34" s="392">
        <v>0</v>
      </c>
      <c r="AE34" s="392">
        <v>0</v>
      </c>
      <c r="AF34" s="396">
        <v>25000000</v>
      </c>
      <c r="AG34" s="389" t="str">
        <f>+CONCATENATE('[2]20240130-Ppto Gtos (2)'!C865,'[2]20240130-Ppto Gtos (2)'!B865)</f>
        <v>2.3.2.02.02.009.02</v>
      </c>
      <c r="AH34" s="405" t="s">
        <v>155</v>
      </c>
      <c r="AI34" s="396">
        <v>0</v>
      </c>
      <c r="AJ34" s="390"/>
      <c r="AK34" s="397"/>
      <c r="AL34" s="397"/>
      <c r="AM34" s="397"/>
      <c r="AN34" s="397"/>
      <c r="AO34" s="397"/>
      <c r="AP34" s="397"/>
      <c r="AQ34" s="397"/>
      <c r="AR34" s="397"/>
      <c r="AS34" s="397"/>
      <c r="AT34" s="397"/>
      <c r="AU34" s="397"/>
    </row>
    <row r="35" spans="1:47" s="398" customFormat="1" ht="40.5" x14ac:dyDescent="0.3">
      <c r="A35" s="387">
        <v>1</v>
      </c>
      <c r="B35" s="390" t="s">
        <v>44</v>
      </c>
      <c r="C35" s="387">
        <v>9</v>
      </c>
      <c r="D35" s="387" t="s">
        <v>45</v>
      </c>
      <c r="E35" s="390" t="s">
        <v>46</v>
      </c>
      <c r="F35" s="389">
        <v>6</v>
      </c>
      <c r="G35" s="387" t="s">
        <v>604</v>
      </c>
      <c r="H35" s="390" t="s">
        <v>605</v>
      </c>
      <c r="I35" s="387">
        <v>4</v>
      </c>
      <c r="J35" s="387">
        <v>8</v>
      </c>
      <c r="K35" s="390" t="s">
        <v>577</v>
      </c>
      <c r="L35" s="389">
        <v>2020051290032</v>
      </c>
      <c r="M35" s="387">
        <v>1</v>
      </c>
      <c r="N35" s="387">
        <v>1961</v>
      </c>
      <c r="O35" s="390" t="s">
        <v>606</v>
      </c>
      <c r="P35" s="387" t="s">
        <v>50</v>
      </c>
      <c r="Q35" s="391">
        <v>4</v>
      </c>
      <c r="R35" s="392" t="s">
        <v>51</v>
      </c>
      <c r="S35" s="393">
        <v>1</v>
      </c>
      <c r="T35" s="390" t="s">
        <v>548</v>
      </c>
      <c r="U35" s="404" t="s">
        <v>607</v>
      </c>
      <c r="V35" s="400" t="s">
        <v>50</v>
      </c>
      <c r="W35" s="393">
        <v>100</v>
      </c>
      <c r="X35" s="395" t="s">
        <v>324</v>
      </c>
      <c r="Y35" s="393">
        <v>0</v>
      </c>
      <c r="Z35" s="393">
        <v>0</v>
      </c>
      <c r="AA35" s="395">
        <v>50</v>
      </c>
      <c r="AB35" s="395">
        <v>0</v>
      </c>
      <c r="AC35" s="395">
        <v>50</v>
      </c>
      <c r="AD35" s="392">
        <v>0</v>
      </c>
      <c r="AE35" s="392">
        <v>0</v>
      </c>
      <c r="AF35" s="396">
        <v>187600000</v>
      </c>
      <c r="AG35" s="389" t="s">
        <v>208</v>
      </c>
      <c r="AH35" s="405" t="s">
        <v>155</v>
      </c>
      <c r="AI35" s="396">
        <v>0</v>
      </c>
      <c r="AJ35" s="390"/>
      <c r="AK35" s="397"/>
      <c r="AL35" s="397"/>
      <c r="AM35" s="397"/>
      <c r="AN35" s="397"/>
      <c r="AO35" s="397"/>
      <c r="AP35" s="397"/>
      <c r="AQ35" s="397"/>
      <c r="AR35" s="397"/>
      <c r="AS35" s="397"/>
      <c r="AT35" s="397"/>
      <c r="AU35" s="397"/>
    </row>
    <row r="36" spans="1:47" s="398" customFormat="1" ht="40.5" x14ac:dyDescent="0.3">
      <c r="A36" s="387">
        <v>1</v>
      </c>
      <c r="B36" s="390" t="s">
        <v>44</v>
      </c>
      <c r="C36" s="387">
        <v>9</v>
      </c>
      <c r="D36" s="387" t="s">
        <v>45</v>
      </c>
      <c r="E36" s="390" t="s">
        <v>46</v>
      </c>
      <c r="F36" s="389">
        <v>7</v>
      </c>
      <c r="G36" s="387" t="s">
        <v>608</v>
      </c>
      <c r="H36" s="390" t="s">
        <v>609</v>
      </c>
      <c r="I36" s="387">
        <v>4</v>
      </c>
      <c r="J36" s="387"/>
      <c r="K36" s="390" t="s">
        <v>588</v>
      </c>
      <c r="L36" s="389">
        <v>2020051290033</v>
      </c>
      <c r="M36" s="387">
        <v>1</v>
      </c>
      <c r="N36" s="387">
        <v>1971</v>
      </c>
      <c r="O36" s="390" t="s">
        <v>610</v>
      </c>
      <c r="P36" s="387" t="s">
        <v>50</v>
      </c>
      <c r="Q36" s="391">
        <v>1</v>
      </c>
      <c r="R36" s="392" t="s">
        <v>100</v>
      </c>
      <c r="S36" s="393">
        <v>1</v>
      </c>
      <c r="T36" s="390" t="s">
        <v>548</v>
      </c>
      <c r="U36" s="390" t="s">
        <v>611</v>
      </c>
      <c r="V36" s="400" t="s">
        <v>50</v>
      </c>
      <c r="W36" s="393">
        <v>5000</v>
      </c>
      <c r="X36" s="387" t="s">
        <v>190</v>
      </c>
      <c r="Y36" s="393">
        <v>5000</v>
      </c>
      <c r="Z36" s="393">
        <v>5700</v>
      </c>
      <c r="AA36" s="395">
        <v>0</v>
      </c>
      <c r="AB36" s="395">
        <v>0</v>
      </c>
      <c r="AC36" s="395">
        <v>0</v>
      </c>
      <c r="AD36" s="392">
        <v>0</v>
      </c>
      <c r="AE36" s="392">
        <v>0</v>
      </c>
      <c r="AF36" s="396">
        <v>38900000</v>
      </c>
      <c r="AG36" s="389" t="s">
        <v>966</v>
      </c>
      <c r="AH36" s="405" t="s">
        <v>55</v>
      </c>
      <c r="AI36" s="396">
        <v>0</v>
      </c>
      <c r="AJ36" s="390" t="s">
        <v>995</v>
      </c>
      <c r="AK36" s="397"/>
      <c r="AL36" s="397"/>
      <c r="AM36" s="397"/>
      <c r="AN36" s="397"/>
      <c r="AO36" s="397"/>
      <c r="AP36" s="397"/>
      <c r="AQ36" s="397"/>
      <c r="AR36" s="397"/>
      <c r="AS36" s="397"/>
      <c r="AT36" s="397"/>
      <c r="AU36" s="397"/>
    </row>
    <row r="37" spans="1:47" s="398" customFormat="1" ht="54" x14ac:dyDescent="0.3">
      <c r="A37" s="387">
        <v>1</v>
      </c>
      <c r="B37" s="390" t="s">
        <v>44</v>
      </c>
      <c r="C37" s="387">
        <v>9</v>
      </c>
      <c r="D37" s="387" t="s">
        <v>45</v>
      </c>
      <c r="E37" s="390" t="s">
        <v>46</v>
      </c>
      <c r="F37" s="389">
        <v>7</v>
      </c>
      <c r="G37" s="387" t="s">
        <v>608</v>
      </c>
      <c r="H37" s="390" t="s">
        <v>609</v>
      </c>
      <c r="I37" s="387">
        <v>4</v>
      </c>
      <c r="J37" s="387">
        <v>10</v>
      </c>
      <c r="K37" s="390" t="s">
        <v>588</v>
      </c>
      <c r="L37" s="389">
        <v>2020051290033</v>
      </c>
      <c r="M37" s="387">
        <v>2</v>
      </c>
      <c r="N37" s="387">
        <v>1972</v>
      </c>
      <c r="O37" s="390" t="s">
        <v>612</v>
      </c>
      <c r="P37" s="387" t="s">
        <v>50</v>
      </c>
      <c r="Q37" s="391">
        <v>4</v>
      </c>
      <c r="R37" s="392" t="s">
        <v>51</v>
      </c>
      <c r="S37" s="393">
        <v>1</v>
      </c>
      <c r="T37" s="390" t="s">
        <v>548</v>
      </c>
      <c r="U37" s="390" t="s">
        <v>941</v>
      </c>
      <c r="V37" s="400" t="s">
        <v>50</v>
      </c>
      <c r="W37" s="393">
        <v>750</v>
      </c>
      <c r="X37" s="395" t="s">
        <v>324</v>
      </c>
      <c r="Y37" s="393">
        <v>100</v>
      </c>
      <c r="Z37" s="393">
        <v>150</v>
      </c>
      <c r="AA37" s="395">
        <v>250</v>
      </c>
      <c r="AB37" s="395">
        <v>300</v>
      </c>
      <c r="AC37" s="395">
        <v>100</v>
      </c>
      <c r="AD37" s="392">
        <v>0</v>
      </c>
      <c r="AE37" s="392">
        <v>0</v>
      </c>
      <c r="AF37" s="396">
        <v>186000000</v>
      </c>
      <c r="AG37" s="389" t="s">
        <v>231</v>
      </c>
      <c r="AH37" s="405" t="s">
        <v>155</v>
      </c>
      <c r="AI37" s="396">
        <v>37352998</v>
      </c>
      <c r="AJ37" s="390"/>
      <c r="AK37" s="397"/>
      <c r="AL37" s="397"/>
      <c r="AM37" s="397"/>
      <c r="AN37" s="397"/>
      <c r="AO37" s="397"/>
      <c r="AP37" s="397"/>
      <c r="AQ37" s="397"/>
      <c r="AR37" s="397"/>
      <c r="AS37" s="397"/>
      <c r="AT37" s="397"/>
      <c r="AU37" s="397"/>
    </row>
    <row r="40" spans="1:47" x14ac:dyDescent="0.3">
      <c r="AF40" s="140"/>
    </row>
    <row r="41" spans="1:47" x14ac:dyDescent="0.3">
      <c r="AF41" s="140"/>
    </row>
  </sheetData>
  <mergeCells count="19">
    <mergeCell ref="A7:T7"/>
    <mergeCell ref="U7:AD7"/>
    <mergeCell ref="AF7:AI7"/>
    <mergeCell ref="AJ7:AJ8"/>
    <mergeCell ref="A5:B5"/>
    <mergeCell ref="C5:AJ5"/>
    <mergeCell ref="A6:B6"/>
    <mergeCell ref="C6:G6"/>
    <mergeCell ref="H6:J6"/>
    <mergeCell ref="K6:N6"/>
    <mergeCell ref="P6:T6"/>
    <mergeCell ref="W6:X6"/>
    <mergeCell ref="AA6:AJ6"/>
    <mergeCell ref="A1:B4"/>
    <mergeCell ref="C1:AH4"/>
    <mergeCell ref="AI1:AJ1"/>
    <mergeCell ref="AI2:AJ2"/>
    <mergeCell ref="AI3:AJ3"/>
    <mergeCell ref="AI4:AJ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32"/>
  <sheetViews>
    <sheetView showGridLines="0" topLeftCell="K7" zoomScale="64" zoomScaleNormal="64" workbookViewId="0">
      <pane xSplit="4" ySplit="1" topLeftCell="V8" activePane="bottomRight" state="frozenSplit"/>
      <selection sqref="A1:B4"/>
      <selection pane="topRight" sqref="A1:B4"/>
      <selection pane="bottomLeft" sqref="A1:B4"/>
      <selection pane="bottomRight" activeCell="AK5" sqref="AK5"/>
    </sheetView>
  </sheetViews>
  <sheetFormatPr baseColWidth="10" defaultRowHeight="13.5" outlineLevelCol="1" x14ac:dyDescent="0.25"/>
  <cols>
    <col min="1" max="1" width="2.28515625" bestFit="1" customWidth="1"/>
    <col min="2" max="2" width="24.140625" bestFit="1" customWidth="1"/>
    <col min="3" max="3" width="2.28515625" hidden="1" customWidth="1" outlineLevel="1"/>
    <col min="4" max="4" width="6.7109375" hidden="1" customWidth="1" outlineLevel="1"/>
    <col min="5" max="5" width="18.140625" customWidth="1" collapsed="1"/>
    <col min="6" max="6" width="2.28515625" hidden="1" customWidth="1" outlineLevel="1"/>
    <col min="7" max="7" width="6.7109375" hidden="1" customWidth="1" outlineLevel="1"/>
    <col min="8" max="8" width="25.42578125" bestFit="1" customWidth="1" collapsed="1"/>
    <col min="9" max="9" width="11" hidden="1" customWidth="1" outlineLevel="1"/>
    <col min="10" max="10" width="10.7109375" hidden="1" customWidth="1" outlineLevel="1"/>
    <col min="11" max="11" width="25.5703125" customWidth="1" collapsed="1"/>
    <col min="12" max="12" width="16.28515625" customWidth="1"/>
    <col min="13" max="13" width="2.28515625" hidden="1" customWidth="1" outlineLevel="1"/>
    <col min="14" max="14" width="6.7109375" hidden="1" customWidth="1" outlineLevel="1"/>
    <col min="15" max="15" width="34.7109375" customWidth="1" collapsed="1"/>
    <col min="16" max="16" width="12.7109375" bestFit="1" customWidth="1"/>
    <col min="17" max="17" width="13.5703125" bestFit="1" customWidth="1"/>
    <col min="18" max="18" width="15.140625" bestFit="1" customWidth="1"/>
    <col min="19" max="19" width="8.140625" bestFit="1" customWidth="1"/>
    <col min="20" max="20" width="16.85546875" bestFit="1" customWidth="1"/>
    <col min="21" max="21" width="37.5703125" customWidth="1"/>
    <col min="22" max="22" width="13.5703125" bestFit="1" customWidth="1"/>
    <col min="23" max="23" width="12" bestFit="1" customWidth="1"/>
    <col min="24" max="24" width="13.7109375" bestFit="1" customWidth="1"/>
    <col min="25" max="29" width="11.42578125" customWidth="1"/>
    <col min="30" max="30" width="12.5703125" hidden="1" customWidth="1" outlineLevel="1"/>
    <col min="31" max="31" width="13.85546875" customWidth="1" collapsed="1"/>
    <col min="32" max="32" width="19.42578125" customWidth="1"/>
    <col min="33" max="33" width="13.85546875" customWidth="1"/>
    <col min="34" max="34" width="15" bestFit="1" customWidth="1"/>
    <col min="35" max="35" width="40.42578125" customWidth="1"/>
  </cols>
  <sheetData>
    <row r="1" spans="1:35" ht="15.75" customHeight="1" x14ac:dyDescent="0.25">
      <c r="A1" s="572"/>
      <c r="B1" s="573"/>
      <c r="C1" s="574" t="s">
        <v>0</v>
      </c>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6"/>
      <c r="AH1" s="567" t="s">
        <v>1</v>
      </c>
      <c r="AI1" s="568"/>
    </row>
    <row r="2" spans="1:35" x14ac:dyDescent="0.25">
      <c r="A2" s="572"/>
      <c r="B2" s="573"/>
      <c r="C2" s="574"/>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6"/>
      <c r="AH2" s="567" t="s">
        <v>2</v>
      </c>
      <c r="AI2" s="568"/>
    </row>
    <row r="3" spans="1:35" x14ac:dyDescent="0.25">
      <c r="A3" s="572"/>
      <c r="B3" s="573"/>
      <c r="C3" s="574"/>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6"/>
      <c r="AH3" s="567" t="s">
        <v>3</v>
      </c>
      <c r="AI3" s="568"/>
    </row>
    <row r="4" spans="1:35" x14ac:dyDescent="0.25">
      <c r="A4" s="567" t="s">
        <v>5</v>
      </c>
      <c r="B4" s="568"/>
      <c r="C4" s="569" t="s">
        <v>6</v>
      </c>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1"/>
    </row>
    <row r="5" spans="1:35" x14ac:dyDescent="0.25">
      <c r="A5" s="588" t="s">
        <v>7</v>
      </c>
      <c r="B5" s="589"/>
      <c r="C5" s="590">
        <v>2023</v>
      </c>
      <c r="D5" s="577"/>
      <c r="E5" s="577"/>
      <c r="F5" s="577"/>
      <c r="G5" s="591"/>
      <c r="H5" s="567" t="s">
        <v>8</v>
      </c>
      <c r="I5" s="592"/>
      <c r="J5" s="568"/>
      <c r="K5" s="590" t="s">
        <v>613</v>
      </c>
      <c r="L5" s="577"/>
      <c r="M5" s="577"/>
      <c r="N5" s="591"/>
      <c r="O5" s="153" t="s">
        <v>10</v>
      </c>
      <c r="P5" s="590" t="s">
        <v>942</v>
      </c>
      <c r="Q5" s="577"/>
      <c r="R5" s="577"/>
      <c r="S5" s="577"/>
      <c r="T5" s="591"/>
      <c r="U5" s="154" t="s">
        <v>11</v>
      </c>
      <c r="V5" s="155">
        <v>45412</v>
      </c>
      <c r="W5" s="567" t="s">
        <v>1086</v>
      </c>
      <c r="X5" s="568"/>
      <c r="Y5" s="156"/>
      <c r="Z5" s="236"/>
      <c r="AA5" s="577"/>
      <c r="AB5" s="577"/>
      <c r="AC5" s="577"/>
      <c r="AD5" s="577"/>
      <c r="AE5" s="577"/>
      <c r="AF5" s="577"/>
      <c r="AG5" s="577"/>
      <c r="AH5" s="577"/>
      <c r="AI5" s="577"/>
    </row>
    <row r="6" spans="1:35" ht="33.75" customHeight="1" x14ac:dyDescent="0.25">
      <c r="A6" s="578"/>
      <c r="B6" s="579"/>
      <c r="C6" s="579"/>
      <c r="D6" s="579"/>
      <c r="E6" s="579"/>
      <c r="F6" s="579"/>
      <c r="G6" s="579"/>
      <c r="H6" s="579"/>
      <c r="I6" s="579"/>
      <c r="J6" s="579"/>
      <c r="K6" s="579"/>
      <c r="L6" s="579"/>
      <c r="M6" s="579"/>
      <c r="N6" s="579"/>
      <c r="O6" s="579"/>
      <c r="P6" s="579"/>
      <c r="Q6" s="579"/>
      <c r="R6" s="579"/>
      <c r="S6" s="579"/>
      <c r="T6" s="580"/>
      <c r="U6" s="581" t="s">
        <v>12</v>
      </c>
      <c r="V6" s="582"/>
      <c r="W6" s="582"/>
      <c r="X6" s="582"/>
      <c r="Y6" s="582"/>
      <c r="Z6" s="582"/>
      <c r="AA6" s="582"/>
      <c r="AB6" s="582"/>
      <c r="AC6" s="582"/>
      <c r="AD6" s="157"/>
      <c r="AE6" s="583" t="s">
        <v>13</v>
      </c>
      <c r="AF6" s="584"/>
      <c r="AG6" s="584"/>
      <c r="AH6" s="585"/>
      <c r="AI6" s="586" t="s">
        <v>14</v>
      </c>
    </row>
    <row r="7" spans="1:35" ht="54" x14ac:dyDescent="0.25">
      <c r="A7" s="158" t="s">
        <v>15</v>
      </c>
      <c r="B7" s="158" t="s">
        <v>16</v>
      </c>
      <c r="C7" s="158" t="s">
        <v>15</v>
      </c>
      <c r="D7" s="158" t="s">
        <v>17</v>
      </c>
      <c r="E7" s="158" t="s">
        <v>18</v>
      </c>
      <c r="F7" s="158" t="s">
        <v>15</v>
      </c>
      <c r="G7" s="158" t="s">
        <v>17</v>
      </c>
      <c r="H7" s="158" t="s">
        <v>19</v>
      </c>
      <c r="I7" s="158" t="s">
        <v>20</v>
      </c>
      <c r="J7" s="158" t="s">
        <v>21</v>
      </c>
      <c r="K7" s="158" t="s">
        <v>22</v>
      </c>
      <c r="L7" s="159" t="s">
        <v>23</v>
      </c>
      <c r="M7" s="158" t="s">
        <v>15</v>
      </c>
      <c r="N7" s="158" t="s">
        <v>17</v>
      </c>
      <c r="O7" s="158" t="s">
        <v>24</v>
      </c>
      <c r="P7" s="158" t="s">
        <v>25</v>
      </c>
      <c r="Q7" s="158" t="s">
        <v>26</v>
      </c>
      <c r="R7" s="158" t="s">
        <v>27</v>
      </c>
      <c r="S7" s="158" t="s">
        <v>28</v>
      </c>
      <c r="T7" s="158" t="s">
        <v>29</v>
      </c>
      <c r="U7" s="160" t="s">
        <v>489</v>
      </c>
      <c r="V7" s="160" t="s">
        <v>31</v>
      </c>
      <c r="W7" s="160" t="s">
        <v>32</v>
      </c>
      <c r="X7" s="160" t="s">
        <v>33</v>
      </c>
      <c r="Y7" s="161" t="s">
        <v>614</v>
      </c>
      <c r="Z7" s="161" t="s">
        <v>985</v>
      </c>
      <c r="AA7" s="162" t="s">
        <v>615</v>
      </c>
      <c r="AB7" s="163" t="s">
        <v>616</v>
      </c>
      <c r="AC7" s="164" t="s">
        <v>617</v>
      </c>
      <c r="AD7" s="165" t="s">
        <v>39</v>
      </c>
      <c r="AE7" s="166" t="s">
        <v>40</v>
      </c>
      <c r="AF7" s="166" t="s">
        <v>41</v>
      </c>
      <c r="AG7" s="166" t="s">
        <v>42</v>
      </c>
      <c r="AH7" s="166" t="s">
        <v>618</v>
      </c>
      <c r="AI7" s="587"/>
    </row>
    <row r="8" spans="1:35" s="264" customFormat="1" ht="142.5" x14ac:dyDescent="0.25">
      <c r="A8" s="406">
        <v>1</v>
      </c>
      <c r="B8" s="273" t="s">
        <v>44</v>
      </c>
      <c r="C8" s="406">
        <v>1</v>
      </c>
      <c r="D8" s="406">
        <v>11</v>
      </c>
      <c r="E8" s="273" t="s">
        <v>619</v>
      </c>
      <c r="F8" s="406">
        <v>1</v>
      </c>
      <c r="G8" s="406">
        <v>111</v>
      </c>
      <c r="H8" s="407" t="s">
        <v>620</v>
      </c>
      <c r="I8" s="406">
        <v>5</v>
      </c>
      <c r="J8" s="406">
        <v>8</v>
      </c>
      <c r="K8" s="273" t="s">
        <v>621</v>
      </c>
      <c r="L8" s="408">
        <v>2020051290021</v>
      </c>
      <c r="M8" s="406">
        <v>1</v>
      </c>
      <c r="N8" s="406">
        <v>1111</v>
      </c>
      <c r="O8" s="273" t="s">
        <v>622</v>
      </c>
      <c r="P8" s="406" t="s">
        <v>50</v>
      </c>
      <c r="Q8" s="406">
        <v>4</v>
      </c>
      <c r="R8" s="406" t="s">
        <v>51</v>
      </c>
      <c r="S8" s="406">
        <v>1</v>
      </c>
      <c r="T8" s="273" t="s">
        <v>623</v>
      </c>
      <c r="U8" s="354" t="s">
        <v>624</v>
      </c>
      <c r="V8" s="406" t="s">
        <v>210</v>
      </c>
      <c r="W8" s="409">
        <v>1</v>
      </c>
      <c r="X8" s="406" t="s">
        <v>190</v>
      </c>
      <c r="Y8" s="410">
        <v>0.1</v>
      </c>
      <c r="Z8" s="410">
        <v>0.1</v>
      </c>
      <c r="AA8" s="411">
        <v>0.35</v>
      </c>
      <c r="AB8" s="411">
        <v>0.75</v>
      </c>
      <c r="AC8" s="411">
        <v>1</v>
      </c>
      <c r="AD8" s="406">
        <v>0</v>
      </c>
      <c r="AE8" s="412">
        <v>108100000</v>
      </c>
      <c r="AF8" s="406" t="s">
        <v>225</v>
      </c>
      <c r="AG8" s="406" t="s">
        <v>155</v>
      </c>
      <c r="AH8" s="406">
        <v>0</v>
      </c>
      <c r="AI8" s="273" t="s">
        <v>1011</v>
      </c>
    </row>
    <row r="9" spans="1:35" s="264" customFormat="1" ht="85.5" x14ac:dyDescent="0.25">
      <c r="A9" s="406">
        <v>1</v>
      </c>
      <c r="B9" s="273" t="s">
        <v>44</v>
      </c>
      <c r="C9" s="406">
        <v>1</v>
      </c>
      <c r="D9" s="406">
        <v>11</v>
      </c>
      <c r="E9" s="273" t="s">
        <v>619</v>
      </c>
      <c r="F9" s="406">
        <v>2</v>
      </c>
      <c r="G9" s="406">
        <v>112</v>
      </c>
      <c r="H9" s="407" t="s">
        <v>186</v>
      </c>
      <c r="I9" s="406">
        <v>5</v>
      </c>
      <c r="J9" s="406">
        <v>10</v>
      </c>
      <c r="K9" s="273" t="s">
        <v>625</v>
      </c>
      <c r="L9" s="408">
        <v>2020051290019</v>
      </c>
      <c r="M9" s="406">
        <v>2</v>
      </c>
      <c r="N9" s="406">
        <v>1112</v>
      </c>
      <c r="O9" s="273" t="s">
        <v>626</v>
      </c>
      <c r="P9" s="406" t="s">
        <v>50</v>
      </c>
      <c r="Q9" s="406">
        <v>4</v>
      </c>
      <c r="R9" s="406" t="s">
        <v>51</v>
      </c>
      <c r="S9" s="406">
        <v>1</v>
      </c>
      <c r="T9" s="273" t="s">
        <v>623</v>
      </c>
      <c r="U9" s="273" t="s">
        <v>627</v>
      </c>
      <c r="V9" s="406" t="s">
        <v>50</v>
      </c>
      <c r="W9" s="406">
        <v>750</v>
      </c>
      <c r="X9" s="406" t="s">
        <v>190</v>
      </c>
      <c r="Y9" s="406">
        <v>100</v>
      </c>
      <c r="Z9" s="406">
        <v>203</v>
      </c>
      <c r="AA9" s="406">
        <v>350</v>
      </c>
      <c r="AB9" s="406">
        <v>500</v>
      </c>
      <c r="AC9" s="406">
        <v>750</v>
      </c>
      <c r="AD9" s="409">
        <v>0</v>
      </c>
      <c r="AE9" s="412">
        <v>12500000</v>
      </c>
      <c r="AF9" s="406" t="s">
        <v>227</v>
      </c>
      <c r="AG9" s="406" t="s">
        <v>155</v>
      </c>
      <c r="AH9" s="413">
        <v>1353111</v>
      </c>
      <c r="AI9" s="273" t="s">
        <v>1012</v>
      </c>
    </row>
    <row r="10" spans="1:35" s="264" customFormat="1" ht="114" x14ac:dyDescent="0.25">
      <c r="A10" s="406">
        <v>1</v>
      </c>
      <c r="B10" s="273" t="s">
        <v>44</v>
      </c>
      <c r="C10" s="406">
        <v>1</v>
      </c>
      <c r="D10" s="406">
        <v>11</v>
      </c>
      <c r="E10" s="273" t="s">
        <v>619</v>
      </c>
      <c r="F10" s="406">
        <v>2</v>
      </c>
      <c r="G10" s="406">
        <v>112</v>
      </c>
      <c r="H10" s="407" t="s">
        <v>186</v>
      </c>
      <c r="I10" s="406">
        <v>5</v>
      </c>
      <c r="J10" s="406">
        <v>10</v>
      </c>
      <c r="K10" s="273" t="s">
        <v>625</v>
      </c>
      <c r="L10" s="408">
        <v>2020051290019</v>
      </c>
      <c r="M10" s="406">
        <v>2</v>
      </c>
      <c r="N10" s="406">
        <v>1112</v>
      </c>
      <c r="O10" s="273" t="s">
        <v>626</v>
      </c>
      <c r="P10" s="406" t="s">
        <v>50</v>
      </c>
      <c r="Q10" s="406">
        <v>4</v>
      </c>
      <c r="R10" s="406" t="s">
        <v>51</v>
      </c>
      <c r="S10" s="406">
        <v>1</v>
      </c>
      <c r="T10" s="273" t="s">
        <v>623</v>
      </c>
      <c r="U10" s="273" t="s">
        <v>628</v>
      </c>
      <c r="V10" s="406" t="s">
        <v>210</v>
      </c>
      <c r="W10" s="409">
        <v>1</v>
      </c>
      <c r="X10" s="406" t="s">
        <v>190</v>
      </c>
      <c r="Y10" s="411">
        <v>0.1</v>
      </c>
      <c r="Z10" s="411">
        <v>0.1</v>
      </c>
      <c r="AA10" s="411">
        <v>0.25</v>
      </c>
      <c r="AB10" s="411">
        <v>0.55000000000000004</v>
      </c>
      <c r="AC10" s="411">
        <v>1</v>
      </c>
      <c r="AD10" s="409">
        <v>0</v>
      </c>
      <c r="AE10" s="412">
        <v>12500000</v>
      </c>
      <c r="AF10" s="406" t="s">
        <v>227</v>
      </c>
      <c r="AG10" s="406" t="s">
        <v>155</v>
      </c>
      <c r="AH10" s="413">
        <v>1353111</v>
      </c>
      <c r="AI10" s="273" t="s">
        <v>1013</v>
      </c>
    </row>
    <row r="11" spans="1:35" s="264" customFormat="1" ht="85.5" x14ac:dyDescent="0.25">
      <c r="A11" s="406">
        <v>1</v>
      </c>
      <c r="B11" s="273" t="s">
        <v>44</v>
      </c>
      <c r="C11" s="406">
        <v>1</v>
      </c>
      <c r="D11" s="406">
        <v>11</v>
      </c>
      <c r="E11" s="273" t="s">
        <v>619</v>
      </c>
      <c r="F11" s="406">
        <v>2</v>
      </c>
      <c r="G11" s="406">
        <v>112</v>
      </c>
      <c r="H11" s="407" t="s">
        <v>186</v>
      </c>
      <c r="I11" s="406">
        <v>5</v>
      </c>
      <c r="J11" s="406">
        <v>10</v>
      </c>
      <c r="K11" s="273" t="s">
        <v>625</v>
      </c>
      <c r="L11" s="408">
        <v>2020051290019</v>
      </c>
      <c r="M11" s="406">
        <v>2</v>
      </c>
      <c r="N11" s="406">
        <v>1112</v>
      </c>
      <c r="O11" s="273" t="s">
        <v>626</v>
      </c>
      <c r="P11" s="406" t="s">
        <v>50</v>
      </c>
      <c r="Q11" s="406">
        <v>4</v>
      </c>
      <c r="R11" s="406" t="s">
        <v>51</v>
      </c>
      <c r="S11" s="406">
        <v>1</v>
      </c>
      <c r="T11" s="273" t="s">
        <v>623</v>
      </c>
      <c r="U11" s="273" t="s">
        <v>629</v>
      </c>
      <c r="V11" s="406" t="s">
        <v>210</v>
      </c>
      <c r="W11" s="409">
        <v>1</v>
      </c>
      <c r="X11" s="406" t="s">
        <v>190</v>
      </c>
      <c r="Y11" s="411">
        <v>0.1</v>
      </c>
      <c r="Z11" s="411">
        <v>0.1</v>
      </c>
      <c r="AA11" s="411">
        <v>0.25</v>
      </c>
      <c r="AB11" s="411">
        <v>0.55000000000000004</v>
      </c>
      <c r="AC11" s="411">
        <v>1</v>
      </c>
      <c r="AD11" s="409">
        <v>0</v>
      </c>
      <c r="AE11" s="412">
        <v>12500000</v>
      </c>
      <c r="AF11" s="406" t="s">
        <v>227</v>
      </c>
      <c r="AG11" s="406" t="s">
        <v>155</v>
      </c>
      <c r="AH11" s="413">
        <v>1353111</v>
      </c>
      <c r="AI11" s="273" t="s">
        <v>1014</v>
      </c>
    </row>
    <row r="12" spans="1:35" s="264" customFormat="1" ht="99.75" x14ac:dyDescent="0.25">
      <c r="A12" s="406">
        <v>1</v>
      </c>
      <c r="B12" s="273" t="s">
        <v>44</v>
      </c>
      <c r="C12" s="406">
        <v>1</v>
      </c>
      <c r="D12" s="406">
        <v>11</v>
      </c>
      <c r="E12" s="273" t="s">
        <v>619</v>
      </c>
      <c r="F12" s="406">
        <v>3</v>
      </c>
      <c r="G12" s="406">
        <v>113</v>
      </c>
      <c r="H12" s="407" t="s">
        <v>630</v>
      </c>
      <c r="I12" s="406">
        <v>5</v>
      </c>
      <c r="J12" s="406">
        <v>16</v>
      </c>
      <c r="K12" s="273" t="s">
        <v>631</v>
      </c>
      <c r="L12" s="408">
        <v>2020051290020</v>
      </c>
      <c r="M12" s="406">
        <v>1</v>
      </c>
      <c r="N12" s="406">
        <v>1131</v>
      </c>
      <c r="O12" s="273" t="s">
        <v>632</v>
      </c>
      <c r="P12" s="406" t="s">
        <v>50</v>
      </c>
      <c r="Q12" s="406">
        <v>4</v>
      </c>
      <c r="R12" s="406" t="s">
        <v>51</v>
      </c>
      <c r="S12" s="406">
        <v>1</v>
      </c>
      <c r="T12" s="273" t="s">
        <v>623</v>
      </c>
      <c r="U12" s="273" t="s">
        <v>633</v>
      </c>
      <c r="V12" s="406" t="s">
        <v>210</v>
      </c>
      <c r="W12" s="409">
        <v>1</v>
      </c>
      <c r="X12" s="406" t="s">
        <v>190</v>
      </c>
      <c r="Y12" s="411">
        <v>0.15</v>
      </c>
      <c r="Z12" s="411">
        <v>0.15</v>
      </c>
      <c r="AA12" s="411">
        <v>0.4</v>
      </c>
      <c r="AB12" s="411">
        <v>0.6</v>
      </c>
      <c r="AC12" s="411">
        <v>1</v>
      </c>
      <c r="AD12" s="409">
        <v>0</v>
      </c>
      <c r="AE12" s="412">
        <v>20288500</v>
      </c>
      <c r="AF12" s="406" t="s">
        <v>303</v>
      </c>
      <c r="AG12" s="406" t="s">
        <v>55</v>
      </c>
      <c r="AH12" s="413">
        <v>3092369</v>
      </c>
      <c r="AI12" s="273" t="s">
        <v>1015</v>
      </c>
    </row>
    <row r="13" spans="1:35" s="264" customFormat="1" ht="71.25" x14ac:dyDescent="0.25">
      <c r="A13" s="406">
        <v>1</v>
      </c>
      <c r="B13" s="273" t="s">
        <v>44</v>
      </c>
      <c r="C13" s="406">
        <v>1</v>
      </c>
      <c r="D13" s="406">
        <v>11</v>
      </c>
      <c r="E13" s="273" t="s">
        <v>619</v>
      </c>
      <c r="F13" s="406">
        <v>3</v>
      </c>
      <c r="G13" s="406">
        <v>113</v>
      </c>
      <c r="H13" s="407" t="s">
        <v>630</v>
      </c>
      <c r="I13" s="406">
        <v>5</v>
      </c>
      <c r="J13" s="406">
        <v>16</v>
      </c>
      <c r="K13" s="273" t="s">
        <v>631</v>
      </c>
      <c r="L13" s="408">
        <v>2020051290020</v>
      </c>
      <c r="M13" s="406">
        <v>1</v>
      </c>
      <c r="N13" s="406">
        <v>1131</v>
      </c>
      <c r="O13" s="273" t="s">
        <v>632</v>
      </c>
      <c r="P13" s="406" t="s">
        <v>50</v>
      </c>
      <c r="Q13" s="406">
        <v>4</v>
      </c>
      <c r="R13" s="406" t="s">
        <v>51</v>
      </c>
      <c r="S13" s="406">
        <v>1</v>
      </c>
      <c r="T13" s="273" t="s">
        <v>623</v>
      </c>
      <c r="U13" s="273" t="s">
        <v>634</v>
      </c>
      <c r="V13" s="406" t="s">
        <v>50</v>
      </c>
      <c r="W13" s="406">
        <v>4</v>
      </c>
      <c r="X13" s="406" t="s">
        <v>172</v>
      </c>
      <c r="Y13" s="406">
        <v>1</v>
      </c>
      <c r="Z13" s="406">
        <v>1</v>
      </c>
      <c r="AA13" s="406">
        <v>1</v>
      </c>
      <c r="AB13" s="406">
        <v>1</v>
      </c>
      <c r="AC13" s="406">
        <v>1</v>
      </c>
      <c r="AD13" s="409">
        <v>0</v>
      </c>
      <c r="AE13" s="412">
        <v>12000000</v>
      </c>
      <c r="AF13" s="406" t="s">
        <v>327</v>
      </c>
      <c r="AG13" s="406" t="s">
        <v>55</v>
      </c>
      <c r="AH13" s="413">
        <v>3066667</v>
      </c>
      <c r="AI13" s="273" t="s">
        <v>1016</v>
      </c>
    </row>
    <row r="14" spans="1:35" s="264" customFormat="1" ht="71.25" x14ac:dyDescent="0.25">
      <c r="A14" s="406">
        <v>1</v>
      </c>
      <c r="B14" s="273" t="s">
        <v>44</v>
      </c>
      <c r="C14" s="406">
        <v>1</v>
      </c>
      <c r="D14" s="406">
        <v>11</v>
      </c>
      <c r="E14" s="273" t="s">
        <v>619</v>
      </c>
      <c r="F14" s="406">
        <v>3</v>
      </c>
      <c r="G14" s="406">
        <v>113</v>
      </c>
      <c r="H14" s="407" t="s">
        <v>630</v>
      </c>
      <c r="I14" s="406">
        <v>5</v>
      </c>
      <c r="J14" s="406">
        <v>16</v>
      </c>
      <c r="K14" s="273" t="s">
        <v>631</v>
      </c>
      <c r="L14" s="408">
        <v>2020051290020</v>
      </c>
      <c r="M14" s="406">
        <v>1</v>
      </c>
      <c r="N14" s="406">
        <v>1131</v>
      </c>
      <c r="O14" s="273" t="s">
        <v>632</v>
      </c>
      <c r="P14" s="406" t="s">
        <v>50</v>
      </c>
      <c r="Q14" s="406">
        <v>4</v>
      </c>
      <c r="R14" s="406" t="s">
        <v>51</v>
      </c>
      <c r="S14" s="406">
        <v>1</v>
      </c>
      <c r="T14" s="273" t="s">
        <v>623</v>
      </c>
      <c r="U14" s="273" t="s">
        <v>635</v>
      </c>
      <c r="V14" s="406" t="s">
        <v>50</v>
      </c>
      <c r="W14" s="406">
        <v>350</v>
      </c>
      <c r="X14" s="406" t="s">
        <v>190</v>
      </c>
      <c r="Y14" s="406">
        <v>25</v>
      </c>
      <c r="Z14" s="406">
        <v>108</v>
      </c>
      <c r="AA14" s="406">
        <v>125</v>
      </c>
      <c r="AB14" s="406">
        <v>250</v>
      </c>
      <c r="AC14" s="406">
        <v>350</v>
      </c>
      <c r="AD14" s="406"/>
      <c r="AE14" s="412">
        <v>11974028</v>
      </c>
      <c r="AF14" s="406" t="s">
        <v>897</v>
      </c>
      <c r="AG14" s="406" t="s">
        <v>55</v>
      </c>
      <c r="AH14" s="413">
        <v>2707362</v>
      </c>
      <c r="AI14" s="273" t="s">
        <v>1017</v>
      </c>
    </row>
    <row r="15" spans="1:35" s="264" customFormat="1" ht="114" x14ac:dyDescent="0.25">
      <c r="A15" s="406">
        <v>1</v>
      </c>
      <c r="B15" s="273" t="s">
        <v>44</v>
      </c>
      <c r="C15" s="406">
        <v>1</v>
      </c>
      <c r="D15" s="406">
        <v>11</v>
      </c>
      <c r="E15" s="273" t="s">
        <v>619</v>
      </c>
      <c r="F15" s="406">
        <v>3</v>
      </c>
      <c r="G15" s="406">
        <v>113</v>
      </c>
      <c r="H15" s="407" t="s">
        <v>630</v>
      </c>
      <c r="I15" s="406">
        <v>5</v>
      </c>
      <c r="J15" s="406">
        <v>16</v>
      </c>
      <c r="K15" s="273" t="s">
        <v>631</v>
      </c>
      <c r="L15" s="408">
        <v>2020051290020</v>
      </c>
      <c r="M15" s="406">
        <v>2</v>
      </c>
      <c r="N15" s="406">
        <v>1132</v>
      </c>
      <c r="O15" s="273" t="s">
        <v>636</v>
      </c>
      <c r="P15" s="406" t="s">
        <v>50</v>
      </c>
      <c r="Q15" s="406">
        <v>4</v>
      </c>
      <c r="R15" s="406" t="s">
        <v>51</v>
      </c>
      <c r="S15" s="406">
        <v>1</v>
      </c>
      <c r="T15" s="273" t="s">
        <v>623</v>
      </c>
      <c r="U15" s="273" t="s">
        <v>637</v>
      </c>
      <c r="V15" s="406" t="s">
        <v>50</v>
      </c>
      <c r="W15" s="413">
        <v>2000</v>
      </c>
      <c r="X15" s="406" t="s">
        <v>190</v>
      </c>
      <c r="Y15" s="406">
        <v>300</v>
      </c>
      <c r="Z15" s="406">
        <v>490</v>
      </c>
      <c r="AA15" s="406">
        <v>700</v>
      </c>
      <c r="AB15" s="406">
        <v>1300</v>
      </c>
      <c r="AC15" s="406">
        <v>2000</v>
      </c>
      <c r="AD15" s="409">
        <v>0</v>
      </c>
      <c r="AE15" s="412">
        <v>20288500</v>
      </c>
      <c r="AF15" s="406" t="s">
        <v>303</v>
      </c>
      <c r="AG15" s="406" t="s">
        <v>55</v>
      </c>
      <c r="AH15" s="413">
        <v>3092369</v>
      </c>
      <c r="AI15" s="273" t="s">
        <v>1018</v>
      </c>
    </row>
    <row r="16" spans="1:35" s="264" customFormat="1" ht="114" x14ac:dyDescent="0.25">
      <c r="A16" s="406">
        <v>1</v>
      </c>
      <c r="B16" s="273" t="s">
        <v>44</v>
      </c>
      <c r="C16" s="406">
        <v>1</v>
      </c>
      <c r="D16" s="406">
        <v>11</v>
      </c>
      <c r="E16" s="273" t="s">
        <v>619</v>
      </c>
      <c r="F16" s="406">
        <v>3</v>
      </c>
      <c r="G16" s="406">
        <v>113</v>
      </c>
      <c r="H16" s="407" t="s">
        <v>630</v>
      </c>
      <c r="I16" s="406">
        <v>5</v>
      </c>
      <c r="J16" s="406">
        <v>16</v>
      </c>
      <c r="K16" s="273" t="s">
        <v>631</v>
      </c>
      <c r="L16" s="408">
        <v>2020051290020</v>
      </c>
      <c r="M16" s="406">
        <v>2</v>
      </c>
      <c r="N16" s="406">
        <v>1132</v>
      </c>
      <c r="O16" s="273" t="s">
        <v>636</v>
      </c>
      <c r="P16" s="406" t="s">
        <v>50</v>
      </c>
      <c r="Q16" s="406">
        <v>4</v>
      </c>
      <c r="R16" s="406" t="s">
        <v>51</v>
      </c>
      <c r="S16" s="406">
        <v>1</v>
      </c>
      <c r="T16" s="273" t="s">
        <v>623</v>
      </c>
      <c r="U16" s="273" t="s">
        <v>638</v>
      </c>
      <c r="V16" s="406" t="s">
        <v>50</v>
      </c>
      <c r="W16" s="406">
        <f>47*2</f>
        <v>94</v>
      </c>
      <c r="X16" s="406" t="s">
        <v>51</v>
      </c>
      <c r="Y16" s="406">
        <v>19</v>
      </c>
      <c r="Z16" s="406">
        <v>65</v>
      </c>
      <c r="AA16" s="406">
        <f>19+28</f>
        <v>47</v>
      </c>
      <c r="AB16" s="406">
        <f>47+19</f>
        <v>66</v>
      </c>
      <c r="AC16" s="406">
        <f>66+28</f>
        <v>94</v>
      </c>
      <c r="AD16" s="409">
        <v>1</v>
      </c>
      <c r="AE16" s="412">
        <v>12000000</v>
      </c>
      <c r="AF16" s="406" t="s">
        <v>327</v>
      </c>
      <c r="AG16" s="406" t="s">
        <v>55</v>
      </c>
      <c r="AH16" s="413">
        <v>3066667</v>
      </c>
      <c r="AI16" s="273" t="s">
        <v>1019</v>
      </c>
    </row>
    <row r="17" spans="1:35" s="264" customFormat="1" ht="57" x14ac:dyDescent="0.25">
      <c r="A17" s="406">
        <v>1</v>
      </c>
      <c r="B17" s="273" t="s">
        <v>44</v>
      </c>
      <c r="C17" s="406">
        <v>1</v>
      </c>
      <c r="D17" s="406">
        <v>11</v>
      </c>
      <c r="E17" s="273" t="s">
        <v>619</v>
      </c>
      <c r="F17" s="406">
        <v>3</v>
      </c>
      <c r="G17" s="406">
        <v>113</v>
      </c>
      <c r="H17" s="407" t="s">
        <v>630</v>
      </c>
      <c r="I17" s="406">
        <v>5</v>
      </c>
      <c r="J17" s="406">
        <v>16</v>
      </c>
      <c r="K17" s="273" t="s">
        <v>631</v>
      </c>
      <c r="L17" s="408">
        <v>2020051290020</v>
      </c>
      <c r="M17" s="406">
        <v>3</v>
      </c>
      <c r="N17" s="406">
        <v>1133</v>
      </c>
      <c r="O17" s="273" t="s">
        <v>639</v>
      </c>
      <c r="P17" s="406" t="s">
        <v>50</v>
      </c>
      <c r="Q17" s="406">
        <v>4</v>
      </c>
      <c r="R17" s="406" t="s">
        <v>51</v>
      </c>
      <c r="S17" s="406">
        <v>1</v>
      </c>
      <c r="T17" s="273" t="s">
        <v>623</v>
      </c>
      <c r="U17" s="273" t="s">
        <v>640</v>
      </c>
      <c r="V17" s="406" t="s">
        <v>50</v>
      </c>
      <c r="W17" s="406">
        <v>4</v>
      </c>
      <c r="X17" s="406" t="s">
        <v>172</v>
      </c>
      <c r="Y17" s="406">
        <v>1</v>
      </c>
      <c r="Z17" s="406">
        <v>1</v>
      </c>
      <c r="AA17" s="406">
        <v>1</v>
      </c>
      <c r="AB17" s="406">
        <v>1</v>
      </c>
      <c r="AC17" s="406">
        <v>1</v>
      </c>
      <c r="AD17" s="409">
        <v>0</v>
      </c>
      <c r="AE17" s="412">
        <v>11974028</v>
      </c>
      <c r="AF17" s="406" t="s">
        <v>897</v>
      </c>
      <c r="AG17" s="406" t="s">
        <v>55</v>
      </c>
      <c r="AH17" s="413">
        <v>2707362</v>
      </c>
      <c r="AI17" s="273" t="s">
        <v>1020</v>
      </c>
    </row>
    <row r="18" spans="1:35" s="264" customFormat="1" ht="142.5" x14ac:dyDescent="0.25">
      <c r="A18" s="406">
        <v>1</v>
      </c>
      <c r="B18" s="273" t="s">
        <v>44</v>
      </c>
      <c r="C18" s="406">
        <v>1</v>
      </c>
      <c r="D18" s="406">
        <v>11</v>
      </c>
      <c r="E18" s="273" t="s">
        <v>619</v>
      </c>
      <c r="F18" s="406">
        <v>4</v>
      </c>
      <c r="G18" s="406">
        <v>114</v>
      </c>
      <c r="H18" s="407" t="s">
        <v>641</v>
      </c>
      <c r="I18" s="406">
        <v>5</v>
      </c>
      <c r="J18" s="406">
        <v>17</v>
      </c>
      <c r="K18" s="273" t="s">
        <v>625</v>
      </c>
      <c r="L18" s="408">
        <v>2020051290019</v>
      </c>
      <c r="M18" s="406">
        <v>3</v>
      </c>
      <c r="N18" s="406">
        <v>1143</v>
      </c>
      <c r="O18" s="273" t="s">
        <v>642</v>
      </c>
      <c r="P18" s="406" t="s">
        <v>210</v>
      </c>
      <c r="Q18" s="409">
        <v>1</v>
      </c>
      <c r="R18" s="406" t="s">
        <v>85</v>
      </c>
      <c r="S18" s="409">
        <v>1</v>
      </c>
      <c r="T18" s="273" t="s">
        <v>623</v>
      </c>
      <c r="U18" s="273" t="s">
        <v>944</v>
      </c>
      <c r="V18" s="406" t="s">
        <v>210</v>
      </c>
      <c r="W18" s="409">
        <v>1</v>
      </c>
      <c r="X18" s="406" t="s">
        <v>190</v>
      </c>
      <c r="Y18" s="411">
        <v>0.1</v>
      </c>
      <c r="Z18" s="411">
        <v>0.1</v>
      </c>
      <c r="AA18" s="411">
        <v>0.25</v>
      </c>
      <c r="AB18" s="411">
        <v>0.55000000000000004</v>
      </c>
      <c r="AC18" s="411">
        <v>1</v>
      </c>
      <c r="AD18" s="409">
        <v>0</v>
      </c>
      <c r="AE18" s="412">
        <v>12500000</v>
      </c>
      <c r="AF18" s="406" t="s">
        <v>227</v>
      </c>
      <c r="AG18" s="406" t="s">
        <v>155</v>
      </c>
      <c r="AH18" s="413">
        <v>1353111</v>
      </c>
      <c r="AI18" s="273" t="s">
        <v>1021</v>
      </c>
    </row>
    <row r="19" spans="1:35" s="264" customFormat="1" ht="85.5" x14ac:dyDescent="0.25">
      <c r="A19" s="406">
        <v>1</v>
      </c>
      <c r="B19" s="273" t="s">
        <v>44</v>
      </c>
      <c r="C19" s="406">
        <v>1</v>
      </c>
      <c r="D19" s="406">
        <v>11</v>
      </c>
      <c r="E19" s="273" t="s">
        <v>619</v>
      </c>
      <c r="F19" s="406">
        <v>4</v>
      </c>
      <c r="G19" s="406">
        <v>114</v>
      </c>
      <c r="H19" s="407" t="s">
        <v>641</v>
      </c>
      <c r="I19" s="406">
        <v>5</v>
      </c>
      <c r="J19" s="406">
        <v>17</v>
      </c>
      <c r="K19" s="273" t="s">
        <v>625</v>
      </c>
      <c r="L19" s="408">
        <v>2020051290019</v>
      </c>
      <c r="M19" s="406">
        <v>4</v>
      </c>
      <c r="N19" s="406">
        <v>1144</v>
      </c>
      <c r="O19" s="273" t="s">
        <v>643</v>
      </c>
      <c r="P19" s="406" t="s">
        <v>50</v>
      </c>
      <c r="Q19" s="406">
        <v>4</v>
      </c>
      <c r="R19" s="406" t="s">
        <v>51</v>
      </c>
      <c r="S19" s="406">
        <v>1</v>
      </c>
      <c r="T19" s="273" t="s">
        <v>623</v>
      </c>
      <c r="U19" s="273" t="s">
        <v>644</v>
      </c>
      <c r="V19" s="406" t="s">
        <v>50</v>
      </c>
      <c r="W19" s="406">
        <v>4</v>
      </c>
      <c r="X19" s="406" t="s">
        <v>172</v>
      </c>
      <c r="Y19" s="406">
        <v>1</v>
      </c>
      <c r="Z19" s="406">
        <v>1</v>
      </c>
      <c r="AA19" s="406">
        <v>1</v>
      </c>
      <c r="AB19" s="406">
        <v>1</v>
      </c>
      <c r="AC19" s="406">
        <v>1</v>
      </c>
      <c r="AD19" s="409">
        <v>0</v>
      </c>
      <c r="AE19" s="412">
        <v>12500000</v>
      </c>
      <c r="AF19" s="406" t="s">
        <v>227</v>
      </c>
      <c r="AG19" s="406" t="s">
        <v>155</v>
      </c>
      <c r="AH19" s="413">
        <v>1353111</v>
      </c>
      <c r="AI19" s="273" t="s">
        <v>1022</v>
      </c>
    </row>
    <row r="20" spans="1:35" s="264" customFormat="1" ht="85.5" x14ac:dyDescent="0.25">
      <c r="A20" s="406">
        <v>1</v>
      </c>
      <c r="B20" s="273" t="s">
        <v>44</v>
      </c>
      <c r="C20" s="406">
        <v>1</v>
      </c>
      <c r="D20" s="406">
        <v>11</v>
      </c>
      <c r="E20" s="273" t="s">
        <v>619</v>
      </c>
      <c r="F20" s="406">
        <v>4</v>
      </c>
      <c r="G20" s="406">
        <v>114</v>
      </c>
      <c r="H20" s="407" t="s">
        <v>641</v>
      </c>
      <c r="I20" s="406">
        <v>5</v>
      </c>
      <c r="J20" s="406">
        <v>17</v>
      </c>
      <c r="K20" s="273" t="s">
        <v>625</v>
      </c>
      <c r="L20" s="408">
        <v>2020051290019</v>
      </c>
      <c r="M20" s="406">
        <v>4</v>
      </c>
      <c r="N20" s="406">
        <v>1144</v>
      </c>
      <c r="O20" s="273" t="s">
        <v>643</v>
      </c>
      <c r="P20" s="406" t="s">
        <v>50</v>
      </c>
      <c r="Q20" s="406">
        <v>4</v>
      </c>
      <c r="R20" s="406" t="s">
        <v>51</v>
      </c>
      <c r="S20" s="406">
        <v>1</v>
      </c>
      <c r="T20" s="273" t="s">
        <v>623</v>
      </c>
      <c r="U20" s="273" t="s">
        <v>645</v>
      </c>
      <c r="V20" s="406" t="s">
        <v>50</v>
      </c>
      <c r="W20" s="406">
        <v>4</v>
      </c>
      <c r="X20" s="406" t="s">
        <v>172</v>
      </c>
      <c r="Y20" s="406">
        <v>1</v>
      </c>
      <c r="Z20" s="406">
        <v>1</v>
      </c>
      <c r="AA20" s="406">
        <v>1</v>
      </c>
      <c r="AB20" s="406">
        <v>1</v>
      </c>
      <c r="AC20" s="406">
        <v>1</v>
      </c>
      <c r="AD20" s="409">
        <v>0</v>
      </c>
      <c r="AE20" s="412">
        <v>12500000</v>
      </c>
      <c r="AF20" s="406" t="s">
        <v>227</v>
      </c>
      <c r="AG20" s="406" t="s">
        <v>155</v>
      </c>
      <c r="AH20" s="413">
        <v>1353111</v>
      </c>
      <c r="AI20" s="273" t="s">
        <v>1023</v>
      </c>
    </row>
    <row r="21" spans="1:35" s="264" customFormat="1" ht="71.25" x14ac:dyDescent="0.25">
      <c r="A21" s="406">
        <v>1</v>
      </c>
      <c r="B21" s="407" t="s">
        <v>44</v>
      </c>
      <c r="C21" s="406">
        <v>3</v>
      </c>
      <c r="D21" s="406">
        <v>13</v>
      </c>
      <c r="E21" s="407" t="s">
        <v>646</v>
      </c>
      <c r="F21" s="406">
        <v>1</v>
      </c>
      <c r="G21" s="406">
        <v>131</v>
      </c>
      <c r="H21" s="407" t="s">
        <v>647</v>
      </c>
      <c r="I21" s="406">
        <v>10</v>
      </c>
      <c r="J21" s="406">
        <v>16</v>
      </c>
      <c r="K21" s="407" t="s">
        <v>648</v>
      </c>
      <c r="L21" s="408">
        <v>2020051290051</v>
      </c>
      <c r="M21" s="414">
        <v>1</v>
      </c>
      <c r="N21" s="414">
        <v>1311</v>
      </c>
      <c r="O21" s="273" t="s">
        <v>649</v>
      </c>
      <c r="P21" s="414" t="s">
        <v>210</v>
      </c>
      <c r="Q21" s="409">
        <v>1</v>
      </c>
      <c r="R21" s="406" t="s">
        <v>85</v>
      </c>
      <c r="S21" s="409">
        <v>0.5</v>
      </c>
      <c r="T21" s="273" t="s">
        <v>623</v>
      </c>
      <c r="U21" s="354" t="s">
        <v>650</v>
      </c>
      <c r="V21" s="406" t="s">
        <v>210</v>
      </c>
      <c r="W21" s="415">
        <v>1</v>
      </c>
      <c r="X21" s="406" t="s">
        <v>190</v>
      </c>
      <c r="Y21" s="411">
        <v>0.15</v>
      </c>
      <c r="Z21" s="411">
        <v>0.15</v>
      </c>
      <c r="AA21" s="411">
        <v>0.4</v>
      </c>
      <c r="AB21" s="411">
        <v>0.6</v>
      </c>
      <c r="AC21" s="411">
        <v>1</v>
      </c>
      <c r="AD21" s="409">
        <v>0</v>
      </c>
      <c r="AE21" s="412">
        <v>40400000</v>
      </c>
      <c r="AF21" s="406" t="s">
        <v>221</v>
      </c>
      <c r="AG21" s="406" t="s">
        <v>155</v>
      </c>
      <c r="AH21" s="406">
        <v>0</v>
      </c>
      <c r="AI21" s="273" t="s">
        <v>1024</v>
      </c>
    </row>
    <row r="22" spans="1:35" s="264" customFormat="1" ht="99.75" x14ac:dyDescent="0.25">
      <c r="A22" s="406">
        <v>1</v>
      </c>
      <c r="B22" s="407" t="s">
        <v>44</v>
      </c>
      <c r="C22" s="406">
        <v>3</v>
      </c>
      <c r="D22" s="406">
        <v>13</v>
      </c>
      <c r="E22" s="407" t="s">
        <v>646</v>
      </c>
      <c r="F22" s="406">
        <v>1</v>
      </c>
      <c r="G22" s="406">
        <v>131</v>
      </c>
      <c r="H22" s="407" t="s">
        <v>647</v>
      </c>
      <c r="I22" s="406">
        <v>10</v>
      </c>
      <c r="J22" s="406">
        <v>16</v>
      </c>
      <c r="K22" s="407" t="s">
        <v>648</v>
      </c>
      <c r="L22" s="408">
        <v>2020051290051</v>
      </c>
      <c r="M22" s="414">
        <v>1</v>
      </c>
      <c r="N22" s="414">
        <v>1311</v>
      </c>
      <c r="O22" s="273" t="s">
        <v>649</v>
      </c>
      <c r="P22" s="414" t="s">
        <v>210</v>
      </c>
      <c r="Q22" s="409">
        <v>1</v>
      </c>
      <c r="R22" s="406" t="s">
        <v>85</v>
      </c>
      <c r="S22" s="409">
        <v>0.5</v>
      </c>
      <c r="T22" s="273" t="s">
        <v>623</v>
      </c>
      <c r="U22" s="354" t="s">
        <v>651</v>
      </c>
      <c r="V22" s="406" t="s">
        <v>210</v>
      </c>
      <c r="W22" s="415">
        <v>1</v>
      </c>
      <c r="X22" s="406" t="s">
        <v>190</v>
      </c>
      <c r="Y22" s="411">
        <v>0.15</v>
      </c>
      <c r="Z22" s="411">
        <v>0.15</v>
      </c>
      <c r="AA22" s="411">
        <v>0.6</v>
      </c>
      <c r="AB22" s="411">
        <v>0.75</v>
      </c>
      <c r="AC22" s="411">
        <v>1</v>
      </c>
      <c r="AD22" s="409">
        <v>0</v>
      </c>
      <c r="AE22" s="412">
        <v>40400000</v>
      </c>
      <c r="AF22" s="406" t="s">
        <v>221</v>
      </c>
      <c r="AG22" s="406" t="s">
        <v>155</v>
      </c>
      <c r="AH22" s="406">
        <v>0</v>
      </c>
      <c r="AI22" s="273" t="s">
        <v>1025</v>
      </c>
    </row>
    <row r="23" spans="1:35" s="264" customFormat="1" ht="99.75" x14ac:dyDescent="0.25">
      <c r="A23" s="406">
        <v>1</v>
      </c>
      <c r="B23" s="407" t="s">
        <v>44</v>
      </c>
      <c r="C23" s="406">
        <v>3</v>
      </c>
      <c r="D23" s="406">
        <v>13</v>
      </c>
      <c r="E23" s="407" t="s">
        <v>646</v>
      </c>
      <c r="F23" s="406">
        <v>1</v>
      </c>
      <c r="G23" s="406">
        <v>131</v>
      </c>
      <c r="H23" s="407" t="s">
        <v>647</v>
      </c>
      <c r="I23" s="406">
        <v>10</v>
      </c>
      <c r="J23" s="406">
        <v>16</v>
      </c>
      <c r="K23" s="407" t="s">
        <v>648</v>
      </c>
      <c r="L23" s="408">
        <v>2020051290051</v>
      </c>
      <c r="M23" s="414">
        <v>1</v>
      </c>
      <c r="N23" s="414">
        <v>1311</v>
      </c>
      <c r="O23" s="273" t="s">
        <v>649</v>
      </c>
      <c r="P23" s="414" t="s">
        <v>210</v>
      </c>
      <c r="Q23" s="409">
        <v>1</v>
      </c>
      <c r="R23" s="406" t="s">
        <v>85</v>
      </c>
      <c r="S23" s="409">
        <v>0.5</v>
      </c>
      <c r="T23" s="273" t="s">
        <v>623</v>
      </c>
      <c r="U23" s="354" t="s">
        <v>947</v>
      </c>
      <c r="V23" s="406" t="s">
        <v>50</v>
      </c>
      <c r="W23" s="406">
        <v>4</v>
      </c>
      <c r="X23" s="406" t="s">
        <v>172</v>
      </c>
      <c r="Y23" s="406">
        <v>1</v>
      </c>
      <c r="Z23" s="406">
        <v>1</v>
      </c>
      <c r="AA23" s="406">
        <v>1</v>
      </c>
      <c r="AB23" s="406">
        <v>1</v>
      </c>
      <c r="AC23" s="406">
        <v>1</v>
      </c>
      <c r="AD23" s="409">
        <v>0</v>
      </c>
      <c r="AE23" s="412">
        <v>40400000</v>
      </c>
      <c r="AF23" s="406" t="s">
        <v>221</v>
      </c>
      <c r="AG23" s="406" t="s">
        <v>155</v>
      </c>
      <c r="AH23" s="406">
        <v>0</v>
      </c>
      <c r="AI23" s="273" t="s">
        <v>1026</v>
      </c>
    </row>
    <row r="24" spans="1:35" s="264" customFormat="1" ht="128.25" x14ac:dyDescent="0.25">
      <c r="A24" s="406">
        <v>1</v>
      </c>
      <c r="B24" s="407" t="s">
        <v>44</v>
      </c>
      <c r="C24" s="406">
        <v>3</v>
      </c>
      <c r="D24" s="406">
        <v>13</v>
      </c>
      <c r="E24" s="407" t="s">
        <v>646</v>
      </c>
      <c r="F24" s="406">
        <v>1</v>
      </c>
      <c r="G24" s="406">
        <v>131</v>
      </c>
      <c r="H24" s="407" t="s">
        <v>647</v>
      </c>
      <c r="I24" s="406">
        <v>10</v>
      </c>
      <c r="J24" s="406">
        <v>16</v>
      </c>
      <c r="K24" s="407" t="s">
        <v>648</v>
      </c>
      <c r="L24" s="408">
        <v>2020051290051</v>
      </c>
      <c r="M24" s="414">
        <v>1</v>
      </c>
      <c r="N24" s="414">
        <v>1311</v>
      </c>
      <c r="O24" s="273" t="s">
        <v>649</v>
      </c>
      <c r="P24" s="414" t="s">
        <v>210</v>
      </c>
      <c r="Q24" s="409">
        <v>1</v>
      </c>
      <c r="R24" s="406" t="s">
        <v>85</v>
      </c>
      <c r="S24" s="409">
        <v>0.5</v>
      </c>
      <c r="T24" s="273" t="s">
        <v>623</v>
      </c>
      <c r="U24" s="354" t="s">
        <v>652</v>
      </c>
      <c r="V24" s="406" t="s">
        <v>50</v>
      </c>
      <c r="W24" s="406">
        <v>4</v>
      </c>
      <c r="X24" s="406" t="s">
        <v>172</v>
      </c>
      <c r="Y24" s="406">
        <v>1</v>
      </c>
      <c r="Z24" s="406">
        <v>1</v>
      </c>
      <c r="AA24" s="406">
        <v>1</v>
      </c>
      <c r="AB24" s="406">
        <v>1</v>
      </c>
      <c r="AC24" s="406">
        <v>1</v>
      </c>
      <c r="AD24" s="409">
        <v>0</v>
      </c>
      <c r="AE24" s="412">
        <v>40400000</v>
      </c>
      <c r="AF24" s="406" t="s">
        <v>221</v>
      </c>
      <c r="AG24" s="406" t="s">
        <v>155</v>
      </c>
      <c r="AH24" s="406">
        <v>0</v>
      </c>
      <c r="AI24" s="273" t="s">
        <v>1027</v>
      </c>
    </row>
    <row r="25" spans="1:35" s="264" customFormat="1" ht="71.25" x14ac:dyDescent="0.25">
      <c r="A25" s="406">
        <v>1</v>
      </c>
      <c r="B25" s="407" t="s">
        <v>44</v>
      </c>
      <c r="C25" s="406">
        <v>3</v>
      </c>
      <c r="D25" s="406">
        <v>13</v>
      </c>
      <c r="E25" s="407" t="s">
        <v>646</v>
      </c>
      <c r="F25" s="406">
        <v>1</v>
      </c>
      <c r="G25" s="406">
        <v>131</v>
      </c>
      <c r="H25" s="407" t="s">
        <v>647</v>
      </c>
      <c r="I25" s="406">
        <v>10</v>
      </c>
      <c r="J25" s="406">
        <v>9</v>
      </c>
      <c r="K25" s="407" t="s">
        <v>648</v>
      </c>
      <c r="L25" s="408">
        <v>2020051290051</v>
      </c>
      <c r="M25" s="406">
        <v>2</v>
      </c>
      <c r="N25" s="406">
        <v>1312</v>
      </c>
      <c r="O25" s="273" t="s">
        <v>653</v>
      </c>
      <c r="P25" s="406" t="s">
        <v>50</v>
      </c>
      <c r="Q25" s="406">
        <v>3</v>
      </c>
      <c r="R25" s="406" t="s">
        <v>51</v>
      </c>
      <c r="S25" s="406">
        <v>1</v>
      </c>
      <c r="T25" s="273" t="s">
        <v>623</v>
      </c>
      <c r="U25" s="273" t="s">
        <v>654</v>
      </c>
      <c r="V25" s="406" t="s">
        <v>330</v>
      </c>
      <c r="W25" s="406">
        <v>12</v>
      </c>
      <c r="X25" s="406" t="s">
        <v>190</v>
      </c>
      <c r="Y25" s="406">
        <v>3</v>
      </c>
      <c r="Z25" s="406">
        <v>1</v>
      </c>
      <c r="AA25" s="406">
        <v>3</v>
      </c>
      <c r="AB25" s="406">
        <v>3</v>
      </c>
      <c r="AC25" s="406">
        <v>3</v>
      </c>
      <c r="AD25" s="409">
        <v>0</v>
      </c>
      <c r="AE25" s="412">
        <v>40400000</v>
      </c>
      <c r="AF25" s="406" t="s">
        <v>221</v>
      </c>
      <c r="AG25" s="406" t="s">
        <v>155</v>
      </c>
      <c r="AH25" s="406">
        <v>0</v>
      </c>
      <c r="AI25" s="273" t="s">
        <v>1028</v>
      </c>
    </row>
    <row r="26" spans="1:35" s="264" customFormat="1" ht="99.75" x14ac:dyDescent="0.25">
      <c r="A26" s="406">
        <v>1</v>
      </c>
      <c r="B26" s="273" t="s">
        <v>44</v>
      </c>
      <c r="C26" s="406">
        <v>4</v>
      </c>
      <c r="D26" s="406">
        <v>14</v>
      </c>
      <c r="E26" s="273" t="s">
        <v>655</v>
      </c>
      <c r="F26" s="406">
        <v>1</v>
      </c>
      <c r="G26" s="406">
        <v>141</v>
      </c>
      <c r="H26" s="407" t="s">
        <v>656</v>
      </c>
      <c r="I26" s="406">
        <v>10</v>
      </c>
      <c r="J26" s="406">
        <v>16</v>
      </c>
      <c r="K26" s="273" t="s">
        <v>657</v>
      </c>
      <c r="L26" s="408">
        <v>2020051290017</v>
      </c>
      <c r="M26" s="406">
        <v>2</v>
      </c>
      <c r="N26" s="406">
        <v>1412</v>
      </c>
      <c r="O26" s="273" t="s">
        <v>658</v>
      </c>
      <c r="P26" s="406" t="s">
        <v>210</v>
      </c>
      <c r="Q26" s="409">
        <v>1</v>
      </c>
      <c r="R26" s="406" t="s">
        <v>85</v>
      </c>
      <c r="S26" s="409">
        <v>0.5</v>
      </c>
      <c r="T26" s="273" t="s">
        <v>623</v>
      </c>
      <c r="U26" s="273" t="s">
        <v>945</v>
      </c>
      <c r="V26" s="406" t="s">
        <v>210</v>
      </c>
      <c r="W26" s="409">
        <v>1</v>
      </c>
      <c r="X26" s="406" t="s">
        <v>190</v>
      </c>
      <c r="Y26" s="411">
        <v>0.1</v>
      </c>
      <c r="Z26" s="411">
        <v>0.1</v>
      </c>
      <c r="AA26" s="411">
        <v>0.25</v>
      </c>
      <c r="AB26" s="411">
        <v>0.5</v>
      </c>
      <c r="AC26" s="411">
        <v>1</v>
      </c>
      <c r="AD26" s="409">
        <v>0</v>
      </c>
      <c r="AE26" s="416">
        <v>108100000</v>
      </c>
      <c r="AF26" s="406" t="s">
        <v>231</v>
      </c>
      <c r="AG26" s="406" t="s">
        <v>155</v>
      </c>
      <c r="AH26" s="413">
        <v>5466667</v>
      </c>
      <c r="AI26" s="273" t="s">
        <v>1029</v>
      </c>
    </row>
    <row r="27" spans="1:35" s="264" customFormat="1" ht="114" x14ac:dyDescent="0.25">
      <c r="A27" s="406">
        <v>1</v>
      </c>
      <c r="B27" s="273" t="s">
        <v>44</v>
      </c>
      <c r="C27" s="406">
        <v>4</v>
      </c>
      <c r="D27" s="406">
        <v>14</v>
      </c>
      <c r="E27" s="273" t="s">
        <v>655</v>
      </c>
      <c r="F27" s="406">
        <v>1</v>
      </c>
      <c r="G27" s="406">
        <v>141</v>
      </c>
      <c r="H27" s="407" t="s">
        <v>656</v>
      </c>
      <c r="I27" s="406">
        <v>1</v>
      </c>
      <c r="J27" s="406">
        <v>3</v>
      </c>
      <c r="K27" s="273" t="s">
        <v>657</v>
      </c>
      <c r="L27" s="408">
        <v>2020051290017</v>
      </c>
      <c r="M27" s="406">
        <v>3</v>
      </c>
      <c r="N27" s="406">
        <v>1413</v>
      </c>
      <c r="O27" s="273" t="s">
        <v>659</v>
      </c>
      <c r="P27" s="406" t="s">
        <v>50</v>
      </c>
      <c r="Q27" s="406">
        <v>3</v>
      </c>
      <c r="R27" s="406" t="s">
        <v>51</v>
      </c>
      <c r="S27" s="406">
        <v>1</v>
      </c>
      <c r="T27" s="273" t="s">
        <v>623</v>
      </c>
      <c r="U27" s="273" t="s">
        <v>660</v>
      </c>
      <c r="V27" s="406" t="s">
        <v>50</v>
      </c>
      <c r="W27" s="413">
        <v>800</v>
      </c>
      <c r="X27" s="406" t="s">
        <v>190</v>
      </c>
      <c r="Y27" s="406">
        <v>100</v>
      </c>
      <c r="Z27" s="406">
        <v>420</v>
      </c>
      <c r="AA27" s="406">
        <v>500</v>
      </c>
      <c r="AB27" s="406">
        <v>700</v>
      </c>
      <c r="AC27" s="406">
        <v>800</v>
      </c>
      <c r="AD27" s="409">
        <v>0</v>
      </c>
      <c r="AE27" s="412">
        <v>48400000</v>
      </c>
      <c r="AF27" s="406" t="s">
        <v>208</v>
      </c>
      <c r="AG27" s="406" t="s">
        <v>155</v>
      </c>
      <c r="AH27" s="413">
        <v>3607400</v>
      </c>
      <c r="AI27" s="273" t="s">
        <v>1030</v>
      </c>
    </row>
    <row r="28" spans="1:35" s="264" customFormat="1" ht="57" x14ac:dyDescent="0.25">
      <c r="A28" s="406">
        <v>1</v>
      </c>
      <c r="B28" s="273" t="s">
        <v>44</v>
      </c>
      <c r="C28" s="406">
        <v>7</v>
      </c>
      <c r="D28" s="406">
        <v>17</v>
      </c>
      <c r="E28" s="273" t="s">
        <v>662</v>
      </c>
      <c r="F28" s="406">
        <v>1</v>
      </c>
      <c r="G28" s="406">
        <v>171</v>
      </c>
      <c r="H28" s="407" t="s">
        <v>663</v>
      </c>
      <c r="I28" s="406">
        <v>10</v>
      </c>
      <c r="J28" s="406">
        <v>16</v>
      </c>
      <c r="K28" s="273" t="s">
        <v>664</v>
      </c>
      <c r="L28" s="408">
        <v>2020051290018</v>
      </c>
      <c r="M28" s="406">
        <v>2</v>
      </c>
      <c r="N28" s="406">
        <v>1712</v>
      </c>
      <c r="O28" s="273" t="s">
        <v>665</v>
      </c>
      <c r="P28" s="406" t="s">
        <v>50</v>
      </c>
      <c r="Q28" s="406">
        <v>4</v>
      </c>
      <c r="R28" s="406" t="s">
        <v>51</v>
      </c>
      <c r="S28" s="406">
        <v>1</v>
      </c>
      <c r="T28" s="273" t="s">
        <v>623</v>
      </c>
      <c r="U28" s="273" t="s">
        <v>946</v>
      </c>
      <c r="V28" s="406" t="s">
        <v>50</v>
      </c>
      <c r="W28" s="406">
        <v>4</v>
      </c>
      <c r="X28" s="406" t="s">
        <v>172</v>
      </c>
      <c r="Y28" s="406">
        <v>1</v>
      </c>
      <c r="Z28" s="406">
        <v>1</v>
      </c>
      <c r="AA28" s="406">
        <v>1</v>
      </c>
      <c r="AB28" s="406">
        <v>1</v>
      </c>
      <c r="AC28" s="406">
        <v>1</v>
      </c>
      <c r="AD28" s="409">
        <v>0</v>
      </c>
      <c r="AE28" s="412">
        <v>12400000</v>
      </c>
      <c r="AF28" s="406" t="s">
        <v>196</v>
      </c>
      <c r="AG28" s="406" t="s">
        <v>155</v>
      </c>
      <c r="AH28" s="413">
        <v>2196333</v>
      </c>
      <c r="AI28" s="273" t="s">
        <v>1031</v>
      </c>
    </row>
    <row r="29" spans="1:35" s="264" customFormat="1" ht="71.25" x14ac:dyDescent="0.25">
      <c r="A29" s="406">
        <v>1</v>
      </c>
      <c r="B29" s="273" t="s">
        <v>44</v>
      </c>
      <c r="C29" s="406">
        <v>7</v>
      </c>
      <c r="D29" s="406">
        <v>17</v>
      </c>
      <c r="E29" s="273" t="s">
        <v>662</v>
      </c>
      <c r="F29" s="406">
        <v>1</v>
      </c>
      <c r="G29" s="406">
        <v>171</v>
      </c>
      <c r="H29" s="407" t="s">
        <v>663</v>
      </c>
      <c r="I29" s="406">
        <v>10</v>
      </c>
      <c r="J29" s="406">
        <v>16</v>
      </c>
      <c r="K29" s="273" t="s">
        <v>664</v>
      </c>
      <c r="L29" s="408">
        <v>2020051290018</v>
      </c>
      <c r="M29" s="406">
        <v>2</v>
      </c>
      <c r="N29" s="406">
        <v>1712</v>
      </c>
      <c r="O29" s="273" t="s">
        <v>665</v>
      </c>
      <c r="P29" s="406" t="s">
        <v>50</v>
      </c>
      <c r="Q29" s="406">
        <v>4</v>
      </c>
      <c r="R29" s="406" t="s">
        <v>51</v>
      </c>
      <c r="S29" s="406">
        <v>1</v>
      </c>
      <c r="T29" s="273" t="s">
        <v>623</v>
      </c>
      <c r="U29" s="273" t="s">
        <v>943</v>
      </c>
      <c r="V29" s="406" t="s">
        <v>210</v>
      </c>
      <c r="W29" s="409">
        <v>1</v>
      </c>
      <c r="X29" s="406" t="s">
        <v>190</v>
      </c>
      <c r="Y29" s="411">
        <v>0.15</v>
      </c>
      <c r="Z29" s="411">
        <v>0.15</v>
      </c>
      <c r="AA29" s="411">
        <v>0.45</v>
      </c>
      <c r="AB29" s="411">
        <v>0.6</v>
      </c>
      <c r="AC29" s="411">
        <v>1</v>
      </c>
      <c r="AD29" s="409">
        <v>0</v>
      </c>
      <c r="AE29" s="412">
        <v>12000000</v>
      </c>
      <c r="AF29" s="406" t="s">
        <v>196</v>
      </c>
      <c r="AG29" s="406" t="s">
        <v>155</v>
      </c>
      <c r="AH29" s="413">
        <v>2196333</v>
      </c>
      <c r="AI29" s="273" t="s">
        <v>1032</v>
      </c>
    </row>
    <row r="30" spans="1:35" s="264" customFormat="1" ht="85.5" x14ac:dyDescent="0.25">
      <c r="A30" s="406">
        <v>1</v>
      </c>
      <c r="B30" s="273" t="s">
        <v>44</v>
      </c>
      <c r="C30" s="406">
        <v>7</v>
      </c>
      <c r="D30" s="406">
        <v>17</v>
      </c>
      <c r="E30" s="273" t="s">
        <v>662</v>
      </c>
      <c r="F30" s="406">
        <v>1</v>
      </c>
      <c r="G30" s="406">
        <v>171</v>
      </c>
      <c r="H30" s="407" t="s">
        <v>663</v>
      </c>
      <c r="I30" s="406">
        <v>10</v>
      </c>
      <c r="J30" s="406">
        <v>16</v>
      </c>
      <c r="K30" s="273" t="s">
        <v>664</v>
      </c>
      <c r="L30" s="408">
        <v>2020051290018</v>
      </c>
      <c r="M30" s="406">
        <v>2</v>
      </c>
      <c r="N30" s="406">
        <v>1712</v>
      </c>
      <c r="O30" s="273" t="s">
        <v>665</v>
      </c>
      <c r="P30" s="406" t="s">
        <v>50</v>
      </c>
      <c r="Q30" s="406">
        <v>4</v>
      </c>
      <c r="R30" s="406" t="s">
        <v>51</v>
      </c>
      <c r="S30" s="406">
        <v>1</v>
      </c>
      <c r="T30" s="273" t="s">
        <v>623</v>
      </c>
      <c r="U30" s="273" t="s">
        <v>666</v>
      </c>
      <c r="V30" s="406" t="s">
        <v>50</v>
      </c>
      <c r="W30" s="406">
        <v>4</v>
      </c>
      <c r="X30" s="406" t="s">
        <v>172</v>
      </c>
      <c r="Y30" s="406">
        <v>1</v>
      </c>
      <c r="Z30" s="406">
        <v>1</v>
      </c>
      <c r="AA30" s="406">
        <v>1</v>
      </c>
      <c r="AB30" s="406">
        <v>1</v>
      </c>
      <c r="AC30" s="406">
        <v>1</v>
      </c>
      <c r="AD30" s="409">
        <v>0</v>
      </c>
      <c r="AE30" s="412">
        <v>12000000</v>
      </c>
      <c r="AF30" s="406" t="s">
        <v>196</v>
      </c>
      <c r="AG30" s="406" t="s">
        <v>155</v>
      </c>
      <c r="AH30" s="413">
        <v>2196333</v>
      </c>
      <c r="AI30" s="273" t="s">
        <v>1033</v>
      </c>
    </row>
    <row r="31" spans="1:35" s="264" customFormat="1" ht="85.5" x14ac:dyDescent="0.25">
      <c r="A31" s="406">
        <v>1</v>
      </c>
      <c r="B31" s="273" t="s">
        <v>44</v>
      </c>
      <c r="C31" s="406">
        <v>7</v>
      </c>
      <c r="D31" s="406">
        <v>17</v>
      </c>
      <c r="E31" s="273" t="s">
        <v>662</v>
      </c>
      <c r="F31" s="406">
        <v>1</v>
      </c>
      <c r="G31" s="406">
        <v>171</v>
      </c>
      <c r="H31" s="407" t="s">
        <v>663</v>
      </c>
      <c r="I31" s="406">
        <v>8</v>
      </c>
      <c r="J31" s="406">
        <v>16</v>
      </c>
      <c r="K31" s="273" t="s">
        <v>664</v>
      </c>
      <c r="L31" s="408">
        <v>2020051290018</v>
      </c>
      <c r="M31" s="406">
        <v>3</v>
      </c>
      <c r="N31" s="406">
        <v>1713</v>
      </c>
      <c r="O31" s="273" t="s">
        <v>667</v>
      </c>
      <c r="P31" s="406" t="s">
        <v>50</v>
      </c>
      <c r="Q31" s="406">
        <v>4</v>
      </c>
      <c r="R31" s="406" t="s">
        <v>51</v>
      </c>
      <c r="S31" s="406">
        <v>1</v>
      </c>
      <c r="T31" s="273" t="s">
        <v>623</v>
      </c>
      <c r="U31" s="273" t="s">
        <v>668</v>
      </c>
      <c r="V31" s="406" t="s">
        <v>50</v>
      </c>
      <c r="W31" s="413">
        <v>47</v>
      </c>
      <c r="X31" s="406" t="s">
        <v>172</v>
      </c>
      <c r="Y31" s="406">
        <v>0</v>
      </c>
      <c r="Z31" s="406">
        <v>16</v>
      </c>
      <c r="AA31" s="406">
        <v>17</v>
      </c>
      <c r="AB31" s="406">
        <v>17</v>
      </c>
      <c r="AC31" s="406">
        <v>13</v>
      </c>
      <c r="AD31" s="409">
        <v>0</v>
      </c>
      <c r="AE31" s="412">
        <v>12000000</v>
      </c>
      <c r="AF31" s="406" t="s">
        <v>196</v>
      </c>
      <c r="AG31" s="406" t="s">
        <v>155</v>
      </c>
      <c r="AH31" s="413">
        <v>2196333</v>
      </c>
      <c r="AI31" s="273" t="s">
        <v>1034</v>
      </c>
    </row>
    <row r="32" spans="1:35" s="264" customFormat="1" x14ac:dyDescent="0.25"/>
  </sheetData>
  <mergeCells count="18">
    <mergeCell ref="AA5:AI5"/>
    <mergeCell ref="A6:T6"/>
    <mergeCell ref="U6:AC6"/>
    <mergeCell ref="AE6:AH6"/>
    <mergeCell ref="AI6:AI7"/>
    <mergeCell ref="A5:B5"/>
    <mergeCell ref="C5:G5"/>
    <mergeCell ref="H5:J5"/>
    <mergeCell ref="K5:N5"/>
    <mergeCell ref="P5:T5"/>
    <mergeCell ref="W5:X5"/>
    <mergeCell ref="A4:B4"/>
    <mergeCell ref="C4:AI4"/>
    <mergeCell ref="A1:B3"/>
    <mergeCell ref="C1:AG3"/>
    <mergeCell ref="AH1:AI1"/>
    <mergeCell ref="AH2:AI2"/>
    <mergeCell ref="AH3:A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9"/>
  <sheetViews>
    <sheetView showGridLines="0" topLeftCell="K8" zoomScale="77" zoomScaleNormal="77" workbookViewId="0">
      <pane xSplit="4" ySplit="1" topLeftCell="P9" activePane="bottomRight" state="frozenSplit"/>
      <selection sqref="A1:B4"/>
      <selection pane="topRight" sqref="A1:B4"/>
      <selection pane="bottomLeft" sqref="A1:B4"/>
      <selection pane="bottomRight" activeCell="Y6" sqref="Y6"/>
    </sheetView>
  </sheetViews>
  <sheetFormatPr baseColWidth="10" defaultRowHeight="14.25" outlineLevelCol="1" x14ac:dyDescent="0.3"/>
  <cols>
    <col min="1" max="1" width="2" style="78" bestFit="1" customWidth="1"/>
    <col min="2" max="2" width="38.85546875" style="78" customWidth="1"/>
    <col min="3" max="3" width="2" style="78" hidden="1" customWidth="1" outlineLevel="1"/>
    <col min="4" max="4" width="5.28515625" style="78" hidden="1" customWidth="1" outlineLevel="1"/>
    <col min="5" max="5" width="18.28515625" style="78" bestFit="1" customWidth="1" collapsed="1"/>
    <col min="6" max="6" width="2" style="78" hidden="1" customWidth="1" outlineLevel="1"/>
    <col min="7" max="7" width="5.28515625" style="78" hidden="1" customWidth="1" outlineLevel="1"/>
    <col min="8" max="8" width="31.140625" style="78" bestFit="1" customWidth="1" collapsed="1"/>
    <col min="9" max="9" width="5" style="78" hidden="1" customWidth="1" outlineLevel="1"/>
    <col min="10" max="10" width="4.42578125" style="78" hidden="1" customWidth="1" outlineLevel="1"/>
    <col min="11" max="11" width="35.7109375" style="78" customWidth="1" collapsed="1"/>
    <col min="12" max="12" width="14.5703125" style="78" bestFit="1" customWidth="1"/>
    <col min="13" max="13" width="3" style="78" hidden="1" customWidth="1" outlineLevel="1"/>
    <col min="14" max="14" width="6" style="78" hidden="1" customWidth="1" outlineLevel="1"/>
    <col min="15" max="15" width="45" style="78" customWidth="1" collapsed="1"/>
    <col min="16" max="16" width="14.5703125" style="78" bestFit="1" customWidth="1"/>
    <col min="17" max="17" width="11.28515625" style="78" bestFit="1" customWidth="1"/>
    <col min="18" max="18" width="13.7109375" style="78" bestFit="1" customWidth="1"/>
    <col min="19" max="19" width="6.7109375" style="78" bestFit="1" customWidth="1"/>
    <col min="20" max="20" width="35.140625" style="78" bestFit="1" customWidth="1"/>
    <col min="21" max="21" width="36.7109375" style="78" customWidth="1"/>
    <col min="22" max="22" width="12.140625" style="78" customWidth="1"/>
    <col min="23" max="23" width="9.85546875" style="78" bestFit="1" customWidth="1"/>
    <col min="24" max="24" width="11.140625" style="78" customWidth="1"/>
    <col min="25" max="29" width="8.7109375" style="78" customWidth="1"/>
    <col min="30" max="30" width="16.28515625" style="78" hidden="1" customWidth="1" outlineLevel="1"/>
    <col min="31" max="31" width="19.7109375" style="78" hidden="1" customWidth="1" outlineLevel="1"/>
    <col min="32" max="32" width="15.5703125" style="78" customWidth="1" collapsed="1"/>
    <col min="33" max="33" width="21" style="78" customWidth="1"/>
    <col min="34" max="34" width="15.5703125" style="78" bestFit="1" customWidth="1"/>
    <col min="35" max="35" width="15.28515625" style="78" customWidth="1"/>
    <col min="36" max="36" width="14.85546875" style="78" bestFit="1" customWidth="1"/>
  </cols>
  <sheetData>
    <row r="1" spans="1:36" ht="13.5" x14ac:dyDescent="0.25">
      <c r="A1" s="596"/>
      <c r="B1" s="596"/>
      <c r="C1" s="489" t="s">
        <v>0</v>
      </c>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2"/>
      <c r="AJ1" s="3"/>
    </row>
    <row r="2" spans="1:36" ht="13.5" x14ac:dyDescent="0.25">
      <c r="A2" s="596"/>
      <c r="B2" s="596"/>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2"/>
      <c r="AJ2" s="3"/>
    </row>
    <row r="3" spans="1:36" ht="13.5" x14ac:dyDescent="0.25">
      <c r="A3" s="596"/>
      <c r="B3" s="596"/>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
      <c r="AJ3" s="3"/>
    </row>
    <row r="4" spans="1:36" ht="13.5" x14ac:dyDescent="0.25">
      <c r="A4" s="596"/>
      <c r="B4" s="596"/>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2"/>
      <c r="AJ4" s="3"/>
    </row>
    <row r="5" spans="1:36" ht="13.5" x14ac:dyDescent="0.25">
      <c r="A5" s="490" t="s">
        <v>5</v>
      </c>
      <c r="B5" s="490"/>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36" ht="33.75" customHeight="1" x14ac:dyDescent="0.25">
      <c r="A6" s="488" t="s">
        <v>7</v>
      </c>
      <c r="B6" s="488"/>
      <c r="C6" s="489">
        <v>2024</v>
      </c>
      <c r="D6" s="489"/>
      <c r="E6" s="489"/>
      <c r="F6" s="489"/>
      <c r="G6" s="489"/>
      <c r="H6" s="490" t="s">
        <v>8</v>
      </c>
      <c r="I6" s="490"/>
      <c r="J6" s="490"/>
      <c r="K6" s="489"/>
      <c r="L6" s="489"/>
      <c r="M6" s="489"/>
      <c r="N6" s="489"/>
      <c r="O6" s="4" t="s">
        <v>10</v>
      </c>
      <c r="P6" s="489" t="s">
        <v>948</v>
      </c>
      <c r="Q6" s="489"/>
      <c r="R6" s="489"/>
      <c r="S6" s="489"/>
      <c r="T6" s="489"/>
      <c r="U6" s="5" t="s">
        <v>11</v>
      </c>
      <c r="V6" s="6">
        <v>45412</v>
      </c>
      <c r="W6" s="490" t="s">
        <v>1086</v>
      </c>
      <c r="X6" s="490"/>
      <c r="Y6" s="2"/>
      <c r="Z6" s="232"/>
      <c r="AA6" s="489"/>
      <c r="AB6" s="489"/>
      <c r="AC6" s="489"/>
      <c r="AD6" s="489"/>
      <c r="AE6" s="489"/>
      <c r="AF6" s="489"/>
      <c r="AG6" s="489"/>
      <c r="AH6" s="489"/>
      <c r="AI6" s="489"/>
      <c r="AJ6" s="489"/>
    </row>
    <row r="7" spans="1:36" ht="13.5" x14ac:dyDescent="0.25">
      <c r="A7" s="472"/>
      <c r="B7" s="472"/>
      <c r="C7" s="472"/>
      <c r="D7" s="472"/>
      <c r="E7" s="472"/>
      <c r="F7" s="472"/>
      <c r="G7" s="472"/>
      <c r="H7" s="472"/>
      <c r="I7" s="472"/>
      <c r="J7" s="472"/>
      <c r="K7" s="472"/>
      <c r="L7" s="472"/>
      <c r="M7" s="472"/>
      <c r="N7" s="472"/>
      <c r="O7" s="472"/>
      <c r="P7" s="472"/>
      <c r="Q7" s="472"/>
      <c r="R7" s="472"/>
      <c r="S7" s="472"/>
      <c r="T7" s="472"/>
      <c r="U7" s="497" t="s">
        <v>12</v>
      </c>
      <c r="V7" s="497"/>
      <c r="W7" s="497"/>
      <c r="X7" s="497"/>
      <c r="Y7" s="497"/>
      <c r="Z7" s="497"/>
      <c r="AA7" s="497"/>
      <c r="AB7" s="497"/>
      <c r="AC7" s="497"/>
      <c r="AD7" s="497"/>
      <c r="AE7" s="7"/>
      <c r="AF7" s="593" t="s">
        <v>13</v>
      </c>
      <c r="AG7" s="593"/>
      <c r="AH7" s="593"/>
      <c r="AI7" s="593"/>
      <c r="AJ7" s="594" t="s">
        <v>14</v>
      </c>
    </row>
    <row r="8" spans="1:36" ht="54" x14ac:dyDescent="0.25">
      <c r="A8" s="1" t="s">
        <v>15</v>
      </c>
      <c r="B8" s="167"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985</v>
      </c>
      <c r="AA8" s="10" t="s">
        <v>35</v>
      </c>
      <c r="AB8" s="11" t="s">
        <v>36</v>
      </c>
      <c r="AC8" s="12" t="s">
        <v>37</v>
      </c>
      <c r="AD8" s="85" t="s">
        <v>38</v>
      </c>
      <c r="AE8" s="33" t="s">
        <v>39</v>
      </c>
      <c r="AF8" s="15" t="s">
        <v>40</v>
      </c>
      <c r="AG8" s="15" t="s">
        <v>41</v>
      </c>
      <c r="AH8" s="15" t="s">
        <v>42</v>
      </c>
      <c r="AI8" s="16" t="s">
        <v>618</v>
      </c>
      <c r="AJ8" s="595"/>
    </row>
    <row r="9" spans="1:36" s="264" customFormat="1" ht="57" x14ac:dyDescent="0.25">
      <c r="A9" s="406">
        <v>1</v>
      </c>
      <c r="B9" s="407" t="s">
        <v>44</v>
      </c>
      <c r="C9" s="406">
        <v>2</v>
      </c>
      <c r="D9" s="406" t="s">
        <v>192</v>
      </c>
      <c r="E9" s="273" t="s">
        <v>193</v>
      </c>
      <c r="F9" s="408">
        <v>2</v>
      </c>
      <c r="G9" s="406" t="s">
        <v>197</v>
      </c>
      <c r="H9" s="273" t="s">
        <v>198</v>
      </c>
      <c r="I9" s="406">
        <v>10</v>
      </c>
      <c r="J9" s="406">
        <v>5</v>
      </c>
      <c r="K9" s="273" t="s">
        <v>199</v>
      </c>
      <c r="L9" s="408">
        <v>2020051290042</v>
      </c>
      <c r="M9" s="406">
        <v>3</v>
      </c>
      <c r="N9" s="414">
        <v>1223</v>
      </c>
      <c r="O9" s="278" t="s">
        <v>671</v>
      </c>
      <c r="P9" s="406" t="s">
        <v>50</v>
      </c>
      <c r="Q9" s="406">
        <v>4</v>
      </c>
      <c r="R9" s="409" t="s">
        <v>51</v>
      </c>
      <c r="S9" s="281">
        <v>1</v>
      </c>
      <c r="T9" s="278" t="s">
        <v>670</v>
      </c>
      <c r="U9" s="417" t="s">
        <v>949</v>
      </c>
      <c r="V9" s="381" t="s">
        <v>50</v>
      </c>
      <c r="W9" s="418">
        <v>24</v>
      </c>
      <c r="X9" s="382" t="s">
        <v>190</v>
      </c>
      <c r="Y9" s="419">
        <v>6</v>
      </c>
      <c r="Z9" s="419">
        <v>6</v>
      </c>
      <c r="AA9" s="419">
        <v>6</v>
      </c>
      <c r="AB9" s="419">
        <v>6</v>
      </c>
      <c r="AC9" s="419">
        <v>6</v>
      </c>
      <c r="AD9" s="55">
        <v>0</v>
      </c>
      <c r="AE9" s="55">
        <v>0</v>
      </c>
      <c r="AF9" s="383">
        <v>9450000</v>
      </c>
      <c r="AG9" s="420" t="s">
        <v>429</v>
      </c>
      <c r="AH9" s="59" t="s">
        <v>155</v>
      </c>
      <c r="AI9" s="421">
        <v>0</v>
      </c>
      <c r="AJ9" s="422"/>
    </row>
    <row r="10" spans="1:36" s="264" customFormat="1" ht="57" x14ac:dyDescent="0.25">
      <c r="A10" s="406">
        <v>1</v>
      </c>
      <c r="B10" s="407" t="s">
        <v>44</v>
      </c>
      <c r="C10" s="406">
        <v>2</v>
      </c>
      <c r="D10" s="406" t="s">
        <v>192</v>
      </c>
      <c r="E10" s="273" t="s">
        <v>193</v>
      </c>
      <c r="F10" s="408">
        <v>3</v>
      </c>
      <c r="G10" s="406" t="s">
        <v>557</v>
      </c>
      <c r="H10" s="273" t="s">
        <v>672</v>
      </c>
      <c r="I10" s="406">
        <v>10</v>
      </c>
      <c r="J10" s="406">
        <v>5</v>
      </c>
      <c r="K10" s="273" t="s">
        <v>199</v>
      </c>
      <c r="L10" s="408">
        <v>2020051290042</v>
      </c>
      <c r="M10" s="406">
        <v>2</v>
      </c>
      <c r="N10" s="414">
        <v>1232</v>
      </c>
      <c r="O10" s="278" t="s">
        <v>673</v>
      </c>
      <c r="P10" s="406" t="s">
        <v>50</v>
      </c>
      <c r="Q10" s="406">
        <v>4</v>
      </c>
      <c r="R10" s="409" t="s">
        <v>51</v>
      </c>
      <c r="S10" s="281">
        <v>1</v>
      </c>
      <c r="T10" s="278" t="s">
        <v>670</v>
      </c>
      <c r="U10" s="417" t="s">
        <v>674</v>
      </c>
      <c r="V10" s="381" t="s">
        <v>50</v>
      </c>
      <c r="W10" s="418">
        <v>4</v>
      </c>
      <c r="X10" s="382" t="s">
        <v>190</v>
      </c>
      <c r="Y10" s="414">
        <v>1</v>
      </c>
      <c r="Z10" s="414">
        <v>1</v>
      </c>
      <c r="AA10" s="414">
        <v>1</v>
      </c>
      <c r="AB10" s="414">
        <v>1</v>
      </c>
      <c r="AC10" s="414">
        <v>1</v>
      </c>
      <c r="AD10" s="55">
        <v>0</v>
      </c>
      <c r="AE10" s="55">
        <v>0</v>
      </c>
      <c r="AF10" s="383">
        <v>9450000</v>
      </c>
      <c r="AG10" s="420" t="s">
        <v>429</v>
      </c>
      <c r="AH10" s="59" t="s">
        <v>155</v>
      </c>
      <c r="AI10" s="421">
        <v>0</v>
      </c>
      <c r="AJ10" s="422"/>
    </row>
    <row r="11" spans="1:36" s="264" customFormat="1" ht="57" x14ac:dyDescent="0.25">
      <c r="A11" s="406">
        <v>1</v>
      </c>
      <c r="B11" s="407" t="s">
        <v>44</v>
      </c>
      <c r="C11" s="406">
        <v>5</v>
      </c>
      <c r="D11" s="406" t="s">
        <v>675</v>
      </c>
      <c r="E11" s="273" t="s">
        <v>676</v>
      </c>
      <c r="F11" s="408">
        <v>1</v>
      </c>
      <c r="G11" s="406" t="s">
        <v>677</v>
      </c>
      <c r="H11" s="273" t="s">
        <v>678</v>
      </c>
      <c r="I11" s="406">
        <v>16</v>
      </c>
      <c r="J11" s="406">
        <v>17</v>
      </c>
      <c r="K11" s="273" t="s">
        <v>679</v>
      </c>
      <c r="L11" s="408">
        <v>2020051290045</v>
      </c>
      <c r="M11" s="406">
        <v>1</v>
      </c>
      <c r="N11" s="414">
        <v>1511</v>
      </c>
      <c r="O11" s="278" t="s">
        <v>680</v>
      </c>
      <c r="P11" s="406" t="s">
        <v>50</v>
      </c>
      <c r="Q11" s="406">
        <v>4</v>
      </c>
      <c r="R11" s="409" t="s">
        <v>51</v>
      </c>
      <c r="S11" s="281">
        <v>1</v>
      </c>
      <c r="T11" s="278" t="s">
        <v>670</v>
      </c>
      <c r="U11" s="423" t="s">
        <v>681</v>
      </c>
      <c r="V11" s="381" t="s">
        <v>50</v>
      </c>
      <c r="W11" s="418">
        <v>4</v>
      </c>
      <c r="X11" s="382" t="s">
        <v>190</v>
      </c>
      <c r="Y11" s="419">
        <v>1</v>
      </c>
      <c r="Z11" s="419">
        <v>0</v>
      </c>
      <c r="AA11" s="419">
        <v>1</v>
      </c>
      <c r="AB11" s="419">
        <v>1</v>
      </c>
      <c r="AC11" s="419">
        <v>1</v>
      </c>
      <c r="AD11" s="55">
        <v>0</v>
      </c>
      <c r="AE11" s="55">
        <v>0</v>
      </c>
      <c r="AF11" s="383">
        <v>17678600</v>
      </c>
      <c r="AG11" s="420" t="s">
        <v>430</v>
      </c>
      <c r="AH11" s="228" t="s">
        <v>55</v>
      </c>
      <c r="AI11" s="420"/>
      <c r="AJ11" s="422"/>
    </row>
    <row r="12" spans="1:36" s="264" customFormat="1" ht="114" x14ac:dyDescent="0.25">
      <c r="A12" s="406">
        <v>1</v>
      </c>
      <c r="B12" s="407" t="s">
        <v>44</v>
      </c>
      <c r="C12" s="406">
        <v>5</v>
      </c>
      <c r="D12" s="406">
        <v>15</v>
      </c>
      <c r="E12" s="273" t="s">
        <v>676</v>
      </c>
      <c r="F12" s="408">
        <v>1</v>
      </c>
      <c r="G12" s="406" t="s">
        <v>677</v>
      </c>
      <c r="H12" s="273" t="s">
        <v>678</v>
      </c>
      <c r="I12" s="406">
        <v>16</v>
      </c>
      <c r="J12" s="406">
        <v>10</v>
      </c>
      <c r="K12" s="273" t="s">
        <v>679</v>
      </c>
      <c r="L12" s="408">
        <v>2020051290045</v>
      </c>
      <c r="M12" s="406">
        <v>2</v>
      </c>
      <c r="N12" s="414">
        <v>1512</v>
      </c>
      <c r="O12" s="278" t="s">
        <v>682</v>
      </c>
      <c r="P12" s="406" t="s">
        <v>50</v>
      </c>
      <c r="Q12" s="406">
        <v>4</v>
      </c>
      <c r="R12" s="409" t="s">
        <v>51</v>
      </c>
      <c r="S12" s="281">
        <v>1</v>
      </c>
      <c r="T12" s="278" t="s">
        <v>670</v>
      </c>
      <c r="U12" s="423" t="s">
        <v>683</v>
      </c>
      <c r="V12" s="381" t="s">
        <v>50</v>
      </c>
      <c r="W12" s="418">
        <v>1000</v>
      </c>
      <c r="X12" s="382" t="s">
        <v>190</v>
      </c>
      <c r="Y12" s="419">
        <v>250</v>
      </c>
      <c r="Z12" s="419">
        <v>250</v>
      </c>
      <c r="AA12" s="419">
        <v>250</v>
      </c>
      <c r="AB12" s="419">
        <v>250</v>
      </c>
      <c r="AC12" s="419">
        <v>250</v>
      </c>
      <c r="AD12" s="55">
        <v>0</v>
      </c>
      <c r="AE12" s="55">
        <v>0</v>
      </c>
      <c r="AF12" s="383">
        <v>17678600</v>
      </c>
      <c r="AG12" s="420" t="s">
        <v>430</v>
      </c>
      <c r="AH12" s="228" t="s">
        <v>55</v>
      </c>
      <c r="AI12" s="420">
        <v>5442133</v>
      </c>
      <c r="AJ12" s="422"/>
    </row>
    <row r="13" spans="1:36" s="264" customFormat="1" ht="114" x14ac:dyDescent="0.25">
      <c r="A13" s="406">
        <v>1</v>
      </c>
      <c r="B13" s="407" t="s">
        <v>44</v>
      </c>
      <c r="C13" s="406">
        <v>5</v>
      </c>
      <c r="D13" s="406">
        <v>15</v>
      </c>
      <c r="E13" s="273" t="s">
        <v>676</v>
      </c>
      <c r="F13" s="408">
        <v>1</v>
      </c>
      <c r="G13" s="406" t="s">
        <v>677</v>
      </c>
      <c r="H13" s="273" t="s">
        <v>678</v>
      </c>
      <c r="I13" s="406">
        <v>16</v>
      </c>
      <c r="J13" s="406">
        <v>10</v>
      </c>
      <c r="K13" s="273" t="s">
        <v>679</v>
      </c>
      <c r="L13" s="408">
        <v>2020051290045</v>
      </c>
      <c r="M13" s="406">
        <v>2</v>
      </c>
      <c r="N13" s="414">
        <v>1512</v>
      </c>
      <c r="O13" s="278" t="s">
        <v>682</v>
      </c>
      <c r="P13" s="406" t="s">
        <v>50</v>
      </c>
      <c r="Q13" s="406">
        <v>4</v>
      </c>
      <c r="R13" s="409" t="s">
        <v>51</v>
      </c>
      <c r="S13" s="281">
        <v>1</v>
      </c>
      <c r="T13" s="278" t="s">
        <v>670</v>
      </c>
      <c r="U13" s="423" t="s">
        <v>684</v>
      </c>
      <c r="V13" s="418" t="s">
        <v>210</v>
      </c>
      <c r="W13" s="424">
        <v>1</v>
      </c>
      <c r="X13" s="382" t="s">
        <v>190</v>
      </c>
      <c r="Y13" s="191">
        <v>0</v>
      </c>
      <c r="Z13" s="191">
        <v>0</v>
      </c>
      <c r="AA13" s="191">
        <v>0</v>
      </c>
      <c r="AB13" s="191">
        <v>0.5</v>
      </c>
      <c r="AC13" s="191">
        <v>0.5</v>
      </c>
      <c r="AD13" s="55">
        <v>0</v>
      </c>
      <c r="AE13" s="55">
        <v>0</v>
      </c>
      <c r="AF13" s="383">
        <v>9741000</v>
      </c>
      <c r="AG13" s="420" t="s">
        <v>473</v>
      </c>
      <c r="AH13" s="228" t="s">
        <v>55</v>
      </c>
      <c r="AI13" s="52"/>
      <c r="AJ13" s="422"/>
    </row>
    <row r="14" spans="1:36" s="264" customFormat="1" ht="114" x14ac:dyDescent="0.25">
      <c r="A14" s="406">
        <v>1</v>
      </c>
      <c r="B14" s="407" t="s">
        <v>44</v>
      </c>
      <c r="C14" s="406">
        <v>5</v>
      </c>
      <c r="D14" s="406">
        <v>15</v>
      </c>
      <c r="E14" s="273" t="s">
        <v>676</v>
      </c>
      <c r="F14" s="408">
        <v>1</v>
      </c>
      <c r="G14" s="406" t="s">
        <v>677</v>
      </c>
      <c r="H14" s="273" t="s">
        <v>678</v>
      </c>
      <c r="I14" s="406">
        <v>16</v>
      </c>
      <c r="J14" s="406">
        <v>10</v>
      </c>
      <c r="K14" s="273" t="s">
        <v>679</v>
      </c>
      <c r="L14" s="408">
        <v>2020051290045</v>
      </c>
      <c r="M14" s="406">
        <v>2</v>
      </c>
      <c r="N14" s="414">
        <v>1512</v>
      </c>
      <c r="O14" s="278" t="s">
        <v>682</v>
      </c>
      <c r="P14" s="406" t="s">
        <v>50</v>
      </c>
      <c r="Q14" s="406">
        <v>4</v>
      </c>
      <c r="R14" s="409" t="s">
        <v>51</v>
      </c>
      <c r="S14" s="281">
        <v>1</v>
      </c>
      <c r="T14" s="278" t="s">
        <v>670</v>
      </c>
      <c r="U14" s="423" t="s">
        <v>685</v>
      </c>
      <c r="V14" s="381" t="s">
        <v>50</v>
      </c>
      <c r="W14" s="418">
        <v>9</v>
      </c>
      <c r="X14" s="418" t="s">
        <v>190</v>
      </c>
      <c r="Y14" s="382">
        <v>2</v>
      </c>
      <c r="Z14" s="382">
        <v>0</v>
      </c>
      <c r="AA14" s="419">
        <v>2</v>
      </c>
      <c r="AB14" s="419">
        <v>2</v>
      </c>
      <c r="AC14" s="419">
        <v>3</v>
      </c>
      <c r="AD14" s="55">
        <v>0</v>
      </c>
      <c r="AE14" s="55">
        <v>0</v>
      </c>
      <c r="AF14" s="383">
        <v>4700000</v>
      </c>
      <c r="AG14" s="420" t="s">
        <v>225</v>
      </c>
      <c r="AH14" s="228" t="s">
        <v>55</v>
      </c>
      <c r="AI14" s="52"/>
      <c r="AJ14" s="422" t="s">
        <v>996</v>
      </c>
    </row>
    <row r="15" spans="1:36" s="264" customFormat="1" ht="57" x14ac:dyDescent="0.25">
      <c r="A15" s="406">
        <v>3</v>
      </c>
      <c r="B15" s="407" t="s">
        <v>80</v>
      </c>
      <c r="C15" s="406">
        <v>1</v>
      </c>
      <c r="D15" s="406" t="s">
        <v>81</v>
      </c>
      <c r="E15" s="278" t="s">
        <v>82</v>
      </c>
      <c r="F15" s="408">
        <v>3</v>
      </c>
      <c r="G15" s="406" t="s">
        <v>402</v>
      </c>
      <c r="H15" s="273" t="s">
        <v>403</v>
      </c>
      <c r="I15" s="406">
        <v>11</v>
      </c>
      <c r="J15" s="406">
        <v>3</v>
      </c>
      <c r="K15" s="273" t="s">
        <v>686</v>
      </c>
      <c r="L15" s="408">
        <v>2020051290047</v>
      </c>
      <c r="M15" s="406">
        <v>5</v>
      </c>
      <c r="N15" s="414">
        <v>3135</v>
      </c>
      <c r="O15" s="278" t="s">
        <v>687</v>
      </c>
      <c r="P15" s="406" t="s">
        <v>50</v>
      </c>
      <c r="Q15" s="406">
        <v>4</v>
      </c>
      <c r="R15" s="409" t="s">
        <v>51</v>
      </c>
      <c r="S15" s="281">
        <v>1</v>
      </c>
      <c r="T15" s="278" t="s">
        <v>670</v>
      </c>
      <c r="U15" s="423" t="s">
        <v>688</v>
      </c>
      <c r="V15" s="381" t="s">
        <v>50</v>
      </c>
      <c r="W15" s="418">
        <v>200</v>
      </c>
      <c r="X15" s="382" t="s">
        <v>172</v>
      </c>
      <c r="Y15" s="419">
        <v>35</v>
      </c>
      <c r="Z15" s="419">
        <v>35</v>
      </c>
      <c r="AA15" s="419">
        <v>60</v>
      </c>
      <c r="AB15" s="419">
        <v>45</v>
      </c>
      <c r="AC15" s="419">
        <v>60</v>
      </c>
      <c r="AD15" s="55"/>
      <c r="AE15" s="55"/>
      <c r="AF15" s="383">
        <v>65000000</v>
      </c>
      <c r="AG15" s="421" t="s">
        <v>164</v>
      </c>
      <c r="AH15" s="59" t="s">
        <v>926</v>
      </c>
      <c r="AI15" s="420">
        <v>0</v>
      </c>
      <c r="AJ15" s="422"/>
    </row>
    <row r="16" spans="1:36" s="264" customFormat="1" ht="71.25" x14ac:dyDescent="0.25">
      <c r="A16" s="406">
        <v>4</v>
      </c>
      <c r="B16" s="407" t="s">
        <v>137</v>
      </c>
      <c r="C16" s="406">
        <v>4</v>
      </c>
      <c r="D16" s="406">
        <v>44</v>
      </c>
      <c r="E16" s="354" t="s">
        <v>145</v>
      </c>
      <c r="F16" s="408">
        <v>1</v>
      </c>
      <c r="G16" s="406" t="s">
        <v>146</v>
      </c>
      <c r="H16" s="273" t="s">
        <v>147</v>
      </c>
      <c r="I16" s="406">
        <v>16</v>
      </c>
      <c r="J16" s="406">
        <v>17</v>
      </c>
      <c r="K16" s="273" t="s">
        <v>692</v>
      </c>
      <c r="L16" s="408">
        <v>2020051290048</v>
      </c>
      <c r="M16" s="406">
        <v>1</v>
      </c>
      <c r="N16" s="414">
        <v>4411</v>
      </c>
      <c r="O16" s="278" t="s">
        <v>693</v>
      </c>
      <c r="P16" s="406" t="s">
        <v>50</v>
      </c>
      <c r="Q16" s="406">
        <v>4</v>
      </c>
      <c r="R16" s="409" t="s">
        <v>51</v>
      </c>
      <c r="S16" s="281">
        <v>1</v>
      </c>
      <c r="T16" s="278" t="s">
        <v>670</v>
      </c>
      <c r="U16" s="423" t="s">
        <v>694</v>
      </c>
      <c r="V16" s="381" t="s">
        <v>50</v>
      </c>
      <c r="W16" s="418">
        <f>12*4</f>
        <v>48</v>
      </c>
      <c r="X16" s="382" t="s">
        <v>172</v>
      </c>
      <c r="Y16" s="419">
        <v>12</v>
      </c>
      <c r="Z16" s="419">
        <v>12</v>
      </c>
      <c r="AA16" s="419">
        <v>12</v>
      </c>
      <c r="AB16" s="419">
        <v>12</v>
      </c>
      <c r="AC16" s="419">
        <v>12</v>
      </c>
      <c r="AD16" s="55">
        <v>0</v>
      </c>
      <c r="AE16" s="55">
        <v>0</v>
      </c>
      <c r="AF16" s="383">
        <v>438741000</v>
      </c>
      <c r="AG16" s="59" t="s">
        <v>971</v>
      </c>
      <c r="AH16" s="285" t="s">
        <v>972</v>
      </c>
      <c r="AI16" s="420">
        <v>27556570</v>
      </c>
      <c r="AJ16" s="422"/>
    </row>
    <row r="17" spans="1:36" s="264" customFormat="1" ht="71.25" customHeight="1" x14ac:dyDescent="0.25">
      <c r="A17" s="406">
        <v>4</v>
      </c>
      <c r="B17" s="407" t="s">
        <v>137</v>
      </c>
      <c r="C17" s="406">
        <v>4</v>
      </c>
      <c r="D17" s="406" t="s">
        <v>144</v>
      </c>
      <c r="E17" s="354" t="s">
        <v>145</v>
      </c>
      <c r="F17" s="408">
        <v>1</v>
      </c>
      <c r="G17" s="406" t="s">
        <v>146</v>
      </c>
      <c r="H17" s="273" t="s">
        <v>147</v>
      </c>
      <c r="I17" s="406">
        <v>16</v>
      </c>
      <c r="J17" s="406">
        <v>17</v>
      </c>
      <c r="K17" s="273" t="s">
        <v>692</v>
      </c>
      <c r="L17" s="408">
        <v>2020051290048</v>
      </c>
      <c r="M17" s="406">
        <v>6</v>
      </c>
      <c r="N17" s="414">
        <v>4416</v>
      </c>
      <c r="O17" s="278" t="s">
        <v>696</v>
      </c>
      <c r="P17" s="406" t="s">
        <v>50</v>
      </c>
      <c r="Q17" s="406">
        <v>4</v>
      </c>
      <c r="R17" s="409" t="s">
        <v>51</v>
      </c>
      <c r="S17" s="281">
        <v>1</v>
      </c>
      <c r="T17" s="278" t="s">
        <v>670</v>
      </c>
      <c r="U17" s="423" t="s">
        <v>697</v>
      </c>
      <c r="V17" s="381" t="s">
        <v>50</v>
      </c>
      <c r="W17" s="418">
        <f>12*4</f>
        <v>48</v>
      </c>
      <c r="X17" s="382" t="s">
        <v>172</v>
      </c>
      <c r="Y17" s="419">
        <v>12</v>
      </c>
      <c r="Z17" s="419">
        <v>12</v>
      </c>
      <c r="AA17" s="419">
        <v>12</v>
      </c>
      <c r="AB17" s="419">
        <v>12</v>
      </c>
      <c r="AC17" s="419">
        <v>12</v>
      </c>
      <c r="AD17" s="55">
        <v>0</v>
      </c>
      <c r="AE17" s="55">
        <v>0</v>
      </c>
      <c r="AF17" s="383">
        <v>68980000</v>
      </c>
      <c r="AG17" s="59" t="s">
        <v>973</v>
      </c>
      <c r="AH17" s="285" t="s">
        <v>972</v>
      </c>
      <c r="AI17" s="420">
        <v>0</v>
      </c>
      <c r="AJ17" s="422"/>
    </row>
    <row r="18" spans="1:36" s="264" customFormat="1" ht="51" customHeight="1" x14ac:dyDescent="0.25">
      <c r="A18" s="425">
        <v>4</v>
      </c>
      <c r="B18" s="426" t="s">
        <v>137</v>
      </c>
      <c r="C18" s="425">
        <v>4</v>
      </c>
      <c r="D18" s="425" t="s">
        <v>144</v>
      </c>
      <c r="E18" s="427" t="s">
        <v>145</v>
      </c>
      <c r="F18" s="428">
        <v>1</v>
      </c>
      <c r="G18" s="425" t="s">
        <v>146</v>
      </c>
      <c r="H18" s="425" t="s">
        <v>147</v>
      </c>
      <c r="I18" s="425">
        <v>16</v>
      </c>
      <c r="J18" s="425">
        <v>17</v>
      </c>
      <c r="K18" s="425" t="s">
        <v>692</v>
      </c>
      <c r="L18" s="428">
        <v>2020051290048</v>
      </c>
      <c r="M18" s="425">
        <v>9</v>
      </c>
      <c r="N18" s="427">
        <v>4419</v>
      </c>
      <c r="O18" s="429" t="s">
        <v>698</v>
      </c>
      <c r="P18" s="425" t="s">
        <v>84</v>
      </c>
      <c r="Q18" s="430">
        <v>1</v>
      </c>
      <c r="R18" s="430" t="s">
        <v>85</v>
      </c>
      <c r="S18" s="431">
        <v>0.75</v>
      </c>
      <c r="T18" s="429" t="s">
        <v>670</v>
      </c>
      <c r="U18" s="432" t="s">
        <v>699</v>
      </c>
      <c r="V18" s="433" t="s">
        <v>210</v>
      </c>
      <c r="W18" s="434">
        <v>1</v>
      </c>
      <c r="X18" s="435" t="s">
        <v>190</v>
      </c>
      <c r="Y18" s="436">
        <v>0.1</v>
      </c>
      <c r="Z18" s="436">
        <v>0.1</v>
      </c>
      <c r="AA18" s="436">
        <v>0.4</v>
      </c>
      <c r="AB18" s="436">
        <v>0.7</v>
      </c>
      <c r="AC18" s="436">
        <v>1</v>
      </c>
      <c r="AD18" s="437">
        <v>0</v>
      </c>
      <c r="AE18" s="437">
        <v>0</v>
      </c>
      <c r="AF18" s="383">
        <v>104000000</v>
      </c>
      <c r="AG18" s="59" t="s">
        <v>169</v>
      </c>
      <c r="AH18" s="285" t="s">
        <v>926</v>
      </c>
      <c r="AI18" s="438">
        <v>0</v>
      </c>
      <c r="AJ18" s="422"/>
    </row>
    <row r="19" spans="1:36" s="264" customFormat="1" ht="85.5" x14ac:dyDescent="0.25">
      <c r="A19" s="406">
        <v>4</v>
      </c>
      <c r="B19" s="407" t="s">
        <v>137</v>
      </c>
      <c r="C19" s="406">
        <v>4</v>
      </c>
      <c r="D19" s="406" t="s">
        <v>144</v>
      </c>
      <c r="E19" s="354" t="s">
        <v>145</v>
      </c>
      <c r="F19" s="408">
        <v>2</v>
      </c>
      <c r="G19" s="406" t="s">
        <v>700</v>
      </c>
      <c r="H19" s="273" t="s">
        <v>701</v>
      </c>
      <c r="I19" s="406">
        <v>16</v>
      </c>
      <c r="J19" s="406">
        <v>17</v>
      </c>
      <c r="K19" s="273" t="s">
        <v>692</v>
      </c>
      <c r="L19" s="408">
        <v>2020051290048</v>
      </c>
      <c r="M19" s="406">
        <v>1</v>
      </c>
      <c r="N19" s="414">
        <v>4421</v>
      </c>
      <c r="O19" s="278" t="s">
        <v>702</v>
      </c>
      <c r="P19" s="406" t="s">
        <v>50</v>
      </c>
      <c r="Q19" s="406">
        <v>4</v>
      </c>
      <c r="R19" s="409" t="s">
        <v>51</v>
      </c>
      <c r="S19" s="281">
        <v>1</v>
      </c>
      <c r="T19" s="278" t="s">
        <v>670</v>
      </c>
      <c r="U19" s="423" t="s">
        <v>703</v>
      </c>
      <c r="V19" s="381" t="s">
        <v>50</v>
      </c>
      <c r="W19" s="418">
        <v>12</v>
      </c>
      <c r="X19" s="382" t="s">
        <v>172</v>
      </c>
      <c r="Y19" s="419">
        <v>3</v>
      </c>
      <c r="Z19" s="419">
        <v>3</v>
      </c>
      <c r="AA19" s="419">
        <v>3</v>
      </c>
      <c r="AB19" s="419">
        <v>3</v>
      </c>
      <c r="AC19" s="419">
        <v>3</v>
      </c>
      <c r="AD19" s="55">
        <v>0</v>
      </c>
      <c r="AE19" s="55">
        <v>0</v>
      </c>
      <c r="AF19" s="383">
        <v>39969000</v>
      </c>
      <c r="AG19" s="420" t="s">
        <v>974</v>
      </c>
      <c r="AH19" s="285" t="s">
        <v>975</v>
      </c>
      <c r="AI19" s="421">
        <v>5375099</v>
      </c>
      <c r="AJ19" s="422"/>
    </row>
    <row r="20" spans="1:36" s="264" customFormat="1" ht="57" x14ac:dyDescent="0.25">
      <c r="A20" s="406">
        <v>4</v>
      </c>
      <c r="B20" s="407" t="s">
        <v>137</v>
      </c>
      <c r="C20" s="406">
        <v>4</v>
      </c>
      <c r="D20" s="406" t="s">
        <v>144</v>
      </c>
      <c r="E20" s="354" t="s">
        <v>145</v>
      </c>
      <c r="F20" s="408">
        <v>2</v>
      </c>
      <c r="G20" s="406" t="s">
        <v>700</v>
      </c>
      <c r="H20" s="273" t="s">
        <v>701</v>
      </c>
      <c r="I20" s="406">
        <v>16</v>
      </c>
      <c r="J20" s="406">
        <v>17</v>
      </c>
      <c r="K20" s="273" t="s">
        <v>692</v>
      </c>
      <c r="L20" s="408">
        <v>2020051290048</v>
      </c>
      <c r="M20" s="406">
        <v>2</v>
      </c>
      <c r="N20" s="414">
        <v>4422</v>
      </c>
      <c r="O20" s="278" t="s">
        <v>704</v>
      </c>
      <c r="P20" s="406" t="s">
        <v>50</v>
      </c>
      <c r="Q20" s="406">
        <v>6</v>
      </c>
      <c r="R20" s="409" t="s">
        <v>51</v>
      </c>
      <c r="S20" s="281">
        <v>2</v>
      </c>
      <c r="T20" s="278" t="s">
        <v>670</v>
      </c>
      <c r="U20" s="423" t="s">
        <v>705</v>
      </c>
      <c r="V20" s="381" t="s">
        <v>50</v>
      </c>
      <c r="W20" s="418">
        <v>20</v>
      </c>
      <c r="X20" s="382" t="s">
        <v>172</v>
      </c>
      <c r="Y20" s="419">
        <v>2</v>
      </c>
      <c r="Z20" s="419">
        <v>3</v>
      </c>
      <c r="AA20" s="419">
        <v>6</v>
      </c>
      <c r="AB20" s="419">
        <v>6</v>
      </c>
      <c r="AC20" s="419">
        <v>6</v>
      </c>
      <c r="AD20" s="55">
        <v>0</v>
      </c>
      <c r="AE20" s="55">
        <v>0</v>
      </c>
      <c r="AF20" s="383">
        <v>217560666.66666666</v>
      </c>
      <c r="AG20" s="439" t="s">
        <v>470</v>
      </c>
      <c r="AH20" s="59" t="s">
        <v>155</v>
      </c>
      <c r="AI20" s="420">
        <v>29667310</v>
      </c>
      <c r="AJ20" s="422"/>
    </row>
    <row r="21" spans="1:36" s="264" customFormat="1" ht="42.75" x14ac:dyDescent="0.25">
      <c r="A21" s="406">
        <v>4</v>
      </c>
      <c r="B21" s="407" t="s">
        <v>137</v>
      </c>
      <c r="C21" s="406">
        <v>4</v>
      </c>
      <c r="D21" s="406" t="s">
        <v>144</v>
      </c>
      <c r="E21" s="354" t="s">
        <v>145</v>
      </c>
      <c r="F21" s="408">
        <v>2</v>
      </c>
      <c r="G21" s="406" t="s">
        <v>700</v>
      </c>
      <c r="H21" s="273" t="s">
        <v>701</v>
      </c>
      <c r="I21" s="406">
        <v>16</v>
      </c>
      <c r="J21" s="406">
        <v>17</v>
      </c>
      <c r="K21" s="273" t="s">
        <v>686</v>
      </c>
      <c r="L21" s="408">
        <v>2020051290047</v>
      </c>
      <c r="M21" s="406">
        <v>5</v>
      </c>
      <c r="N21" s="414">
        <v>4425</v>
      </c>
      <c r="O21" s="278" t="s">
        <v>706</v>
      </c>
      <c r="P21" s="406" t="s">
        <v>50</v>
      </c>
      <c r="Q21" s="406">
        <v>6</v>
      </c>
      <c r="R21" s="409" t="s">
        <v>51</v>
      </c>
      <c r="S21" s="281">
        <v>2</v>
      </c>
      <c r="T21" s="278" t="s">
        <v>670</v>
      </c>
      <c r="U21" s="423" t="s">
        <v>707</v>
      </c>
      <c r="V21" s="381" t="s">
        <v>50</v>
      </c>
      <c r="W21" s="418">
        <v>24</v>
      </c>
      <c r="X21" s="382" t="s">
        <v>190</v>
      </c>
      <c r="Y21" s="419">
        <v>6</v>
      </c>
      <c r="Z21" s="419">
        <v>6</v>
      </c>
      <c r="AA21" s="419">
        <v>6</v>
      </c>
      <c r="AB21" s="419">
        <v>6</v>
      </c>
      <c r="AC21" s="419">
        <v>6</v>
      </c>
      <c r="AD21" s="55">
        <v>0</v>
      </c>
      <c r="AE21" s="55">
        <v>0</v>
      </c>
      <c r="AF21" s="383">
        <v>64000000</v>
      </c>
      <c r="AG21" s="421" t="s">
        <v>164</v>
      </c>
      <c r="AH21" s="59" t="s">
        <v>926</v>
      </c>
      <c r="AI21" s="420">
        <v>0</v>
      </c>
      <c r="AJ21" s="422"/>
    </row>
    <row r="22" spans="1:36" s="264" customFormat="1" ht="57" x14ac:dyDescent="0.25">
      <c r="A22" s="406">
        <v>4</v>
      </c>
      <c r="B22" s="407" t="s">
        <v>137</v>
      </c>
      <c r="C22" s="406">
        <v>4</v>
      </c>
      <c r="D22" s="406" t="s">
        <v>144</v>
      </c>
      <c r="E22" s="354" t="s">
        <v>145</v>
      </c>
      <c r="F22" s="408">
        <v>3</v>
      </c>
      <c r="G22" s="406" t="s">
        <v>708</v>
      </c>
      <c r="H22" s="273" t="s">
        <v>709</v>
      </c>
      <c r="I22" s="406">
        <v>16</v>
      </c>
      <c r="J22" s="406">
        <v>17</v>
      </c>
      <c r="K22" s="273" t="s">
        <v>692</v>
      </c>
      <c r="L22" s="408">
        <v>2020051290048</v>
      </c>
      <c r="M22" s="406">
        <v>1</v>
      </c>
      <c r="N22" s="414">
        <v>4431</v>
      </c>
      <c r="O22" s="278" t="s">
        <v>710</v>
      </c>
      <c r="P22" s="406" t="s">
        <v>50</v>
      </c>
      <c r="Q22" s="406">
        <v>3</v>
      </c>
      <c r="R22" s="409" t="s">
        <v>51</v>
      </c>
      <c r="S22" s="281">
        <v>1</v>
      </c>
      <c r="T22" s="278" t="s">
        <v>670</v>
      </c>
      <c r="U22" s="423" t="s">
        <v>711</v>
      </c>
      <c r="V22" s="381" t="s">
        <v>50</v>
      </c>
      <c r="W22" s="418">
        <v>4</v>
      </c>
      <c r="X22" s="382" t="s">
        <v>190</v>
      </c>
      <c r="Y22" s="419">
        <v>1</v>
      </c>
      <c r="Z22" s="419">
        <v>1</v>
      </c>
      <c r="AA22" s="419">
        <v>1</v>
      </c>
      <c r="AB22" s="419">
        <v>1</v>
      </c>
      <c r="AC22" s="419">
        <v>1</v>
      </c>
      <c r="AD22" s="55">
        <v>0</v>
      </c>
      <c r="AE22" s="55">
        <v>0</v>
      </c>
      <c r="AF22" s="383">
        <v>217560666.66666666</v>
      </c>
      <c r="AG22" s="439" t="s">
        <v>470</v>
      </c>
      <c r="AH22" s="59" t="s">
        <v>155</v>
      </c>
      <c r="AI22" s="420">
        <v>29667310</v>
      </c>
      <c r="AJ22" s="422"/>
    </row>
    <row r="23" spans="1:36" s="264" customFormat="1" ht="57" x14ac:dyDescent="0.25">
      <c r="A23" s="406">
        <v>4</v>
      </c>
      <c r="B23" s="407" t="s">
        <v>137</v>
      </c>
      <c r="C23" s="406">
        <v>4</v>
      </c>
      <c r="D23" s="406" t="s">
        <v>144</v>
      </c>
      <c r="E23" s="354" t="s">
        <v>145</v>
      </c>
      <c r="F23" s="408">
        <v>4</v>
      </c>
      <c r="G23" s="406" t="s">
        <v>712</v>
      </c>
      <c r="H23" s="273" t="s">
        <v>713</v>
      </c>
      <c r="I23" s="406">
        <v>17</v>
      </c>
      <c r="J23" s="406"/>
      <c r="K23" s="273" t="s">
        <v>679</v>
      </c>
      <c r="L23" s="408">
        <v>2020051290045</v>
      </c>
      <c r="M23" s="406">
        <v>1</v>
      </c>
      <c r="N23" s="414">
        <v>4441</v>
      </c>
      <c r="O23" s="278" t="s">
        <v>714</v>
      </c>
      <c r="P23" s="406" t="s">
        <v>50</v>
      </c>
      <c r="Q23" s="406">
        <v>3</v>
      </c>
      <c r="R23" s="409" t="s">
        <v>51</v>
      </c>
      <c r="S23" s="281">
        <v>1</v>
      </c>
      <c r="T23" s="278" t="s">
        <v>670</v>
      </c>
      <c r="U23" s="423" t="s">
        <v>715</v>
      </c>
      <c r="V23" s="418" t="s">
        <v>210</v>
      </c>
      <c r="W23" s="424">
        <v>1</v>
      </c>
      <c r="X23" s="382" t="s">
        <v>190</v>
      </c>
      <c r="Y23" s="415">
        <v>0.1</v>
      </c>
      <c r="Z23" s="415">
        <v>0</v>
      </c>
      <c r="AA23" s="415">
        <v>0.45</v>
      </c>
      <c r="AB23" s="415">
        <v>0.6</v>
      </c>
      <c r="AC23" s="415">
        <v>1</v>
      </c>
      <c r="AD23" s="55">
        <v>0</v>
      </c>
      <c r="AE23" s="55">
        <v>0</v>
      </c>
      <c r="AF23" s="383">
        <v>17678600</v>
      </c>
      <c r="AG23" s="420" t="s">
        <v>430</v>
      </c>
      <c r="AH23" s="228" t="s">
        <v>55</v>
      </c>
      <c r="AI23" s="420"/>
      <c r="AJ23" s="422" t="s">
        <v>997</v>
      </c>
    </row>
    <row r="24" spans="1:36" s="264" customFormat="1" ht="57" x14ac:dyDescent="0.25">
      <c r="A24" s="406">
        <v>4</v>
      </c>
      <c r="B24" s="407" t="s">
        <v>137</v>
      </c>
      <c r="C24" s="406">
        <v>4</v>
      </c>
      <c r="D24" s="406" t="s">
        <v>144</v>
      </c>
      <c r="E24" s="354" t="s">
        <v>145</v>
      </c>
      <c r="F24" s="408">
        <v>4</v>
      </c>
      <c r="G24" s="406" t="s">
        <v>712</v>
      </c>
      <c r="H24" s="273" t="s">
        <v>713</v>
      </c>
      <c r="I24" s="406">
        <v>16</v>
      </c>
      <c r="J24" s="406"/>
      <c r="K24" s="273" t="s">
        <v>679</v>
      </c>
      <c r="L24" s="408">
        <v>2020051290045</v>
      </c>
      <c r="M24" s="406">
        <v>6</v>
      </c>
      <c r="N24" s="414">
        <v>4446</v>
      </c>
      <c r="O24" s="278" t="s">
        <v>716</v>
      </c>
      <c r="P24" s="406" t="s">
        <v>50</v>
      </c>
      <c r="Q24" s="406">
        <v>3</v>
      </c>
      <c r="R24" s="409" t="s">
        <v>51</v>
      </c>
      <c r="S24" s="281">
        <v>1</v>
      </c>
      <c r="T24" s="278" t="s">
        <v>670</v>
      </c>
      <c r="U24" s="423" t="s">
        <v>950</v>
      </c>
      <c r="V24" s="381" t="s">
        <v>50</v>
      </c>
      <c r="W24" s="418">
        <v>4</v>
      </c>
      <c r="X24" s="382" t="s">
        <v>172</v>
      </c>
      <c r="Y24" s="419">
        <v>1</v>
      </c>
      <c r="Z24" s="419">
        <v>1</v>
      </c>
      <c r="AA24" s="419">
        <v>1</v>
      </c>
      <c r="AB24" s="419">
        <v>1</v>
      </c>
      <c r="AC24" s="419">
        <v>1</v>
      </c>
      <c r="AD24" s="55">
        <v>0</v>
      </c>
      <c r="AE24" s="55">
        <v>0</v>
      </c>
      <c r="AF24" s="383">
        <v>17678600</v>
      </c>
      <c r="AG24" s="420" t="s">
        <v>430</v>
      </c>
      <c r="AH24" s="228" t="s">
        <v>55</v>
      </c>
      <c r="AI24" s="420">
        <v>5442133</v>
      </c>
      <c r="AJ24" s="422"/>
    </row>
    <row r="25" spans="1:36" s="264" customFormat="1" ht="57" x14ac:dyDescent="0.25">
      <c r="A25" s="406">
        <v>4</v>
      </c>
      <c r="B25" s="407" t="s">
        <v>137</v>
      </c>
      <c r="C25" s="406">
        <v>4</v>
      </c>
      <c r="D25" s="406" t="s">
        <v>144</v>
      </c>
      <c r="E25" s="354" t="s">
        <v>145</v>
      </c>
      <c r="F25" s="408">
        <v>4</v>
      </c>
      <c r="G25" s="406" t="s">
        <v>712</v>
      </c>
      <c r="H25" s="273" t="s">
        <v>713</v>
      </c>
      <c r="I25" s="406">
        <v>16</v>
      </c>
      <c r="J25" s="406"/>
      <c r="K25" s="273" t="s">
        <v>679</v>
      </c>
      <c r="L25" s="408">
        <v>2020051290045</v>
      </c>
      <c r="M25" s="406">
        <v>6</v>
      </c>
      <c r="N25" s="414">
        <v>4446</v>
      </c>
      <c r="O25" s="278" t="s">
        <v>716</v>
      </c>
      <c r="P25" s="406" t="s">
        <v>50</v>
      </c>
      <c r="Q25" s="406">
        <v>3</v>
      </c>
      <c r="R25" s="409" t="s">
        <v>51</v>
      </c>
      <c r="S25" s="281">
        <v>1</v>
      </c>
      <c r="T25" s="278" t="s">
        <v>670</v>
      </c>
      <c r="U25" s="423" t="s">
        <v>717</v>
      </c>
      <c r="V25" s="381" t="s">
        <v>50</v>
      </c>
      <c r="W25" s="418">
        <v>4</v>
      </c>
      <c r="X25" s="382" t="s">
        <v>190</v>
      </c>
      <c r="Y25" s="419">
        <v>1</v>
      </c>
      <c r="Z25" s="419">
        <v>0</v>
      </c>
      <c r="AA25" s="419">
        <v>1</v>
      </c>
      <c r="AB25" s="419">
        <v>1</v>
      </c>
      <c r="AC25" s="419">
        <v>1</v>
      </c>
      <c r="AD25" s="55">
        <v>0</v>
      </c>
      <c r="AE25" s="55">
        <v>0</v>
      </c>
      <c r="AF25" s="383">
        <v>17678600</v>
      </c>
      <c r="AG25" s="420" t="s">
        <v>430</v>
      </c>
      <c r="AH25" s="228" t="s">
        <v>55</v>
      </c>
      <c r="AI25" s="420"/>
      <c r="AJ25" s="422" t="s">
        <v>998</v>
      </c>
    </row>
    <row r="26" spans="1:36" s="264" customFormat="1" ht="57" x14ac:dyDescent="0.25">
      <c r="A26" s="406">
        <v>4</v>
      </c>
      <c r="B26" s="407" t="s">
        <v>137</v>
      </c>
      <c r="C26" s="406">
        <v>4</v>
      </c>
      <c r="D26" s="406" t="s">
        <v>144</v>
      </c>
      <c r="E26" s="354" t="s">
        <v>145</v>
      </c>
      <c r="F26" s="408">
        <v>1</v>
      </c>
      <c r="G26" s="406" t="s">
        <v>146</v>
      </c>
      <c r="H26" s="273" t="s">
        <v>147</v>
      </c>
      <c r="I26" s="406">
        <v>16</v>
      </c>
      <c r="J26" s="406">
        <v>17</v>
      </c>
      <c r="K26" s="273" t="s">
        <v>686</v>
      </c>
      <c r="L26" s="408">
        <v>2020051290047</v>
      </c>
      <c r="M26" s="406">
        <v>16</v>
      </c>
      <c r="N26" s="414">
        <v>44116</v>
      </c>
      <c r="O26" s="278" t="s">
        <v>718</v>
      </c>
      <c r="P26" s="406" t="s">
        <v>50</v>
      </c>
      <c r="Q26" s="406">
        <v>3</v>
      </c>
      <c r="R26" s="409" t="s">
        <v>51</v>
      </c>
      <c r="S26" s="281">
        <v>1</v>
      </c>
      <c r="T26" s="278" t="s">
        <v>670</v>
      </c>
      <c r="U26" s="423" t="s">
        <v>951</v>
      </c>
      <c r="V26" s="381" t="s">
        <v>50</v>
      </c>
      <c r="W26" s="418">
        <v>60</v>
      </c>
      <c r="X26" s="382" t="s">
        <v>190</v>
      </c>
      <c r="Y26" s="419">
        <v>15</v>
      </c>
      <c r="Z26" s="419">
        <v>15</v>
      </c>
      <c r="AA26" s="419">
        <v>15</v>
      </c>
      <c r="AB26" s="419">
        <v>15</v>
      </c>
      <c r="AC26" s="419">
        <v>15</v>
      </c>
      <c r="AD26" s="55">
        <v>0</v>
      </c>
      <c r="AE26" s="55">
        <v>0</v>
      </c>
      <c r="AF26" s="383">
        <v>64000000</v>
      </c>
      <c r="AG26" s="421" t="s">
        <v>164</v>
      </c>
      <c r="AH26" s="59" t="s">
        <v>926</v>
      </c>
      <c r="AI26" s="421">
        <v>0</v>
      </c>
      <c r="AJ26" s="440"/>
    </row>
    <row r="27" spans="1:36" s="264" customFormat="1" ht="57" x14ac:dyDescent="0.25">
      <c r="A27" s="406">
        <v>4</v>
      </c>
      <c r="B27" s="407" t="s">
        <v>137</v>
      </c>
      <c r="C27" s="406">
        <v>4</v>
      </c>
      <c r="D27" s="406" t="s">
        <v>144</v>
      </c>
      <c r="E27" s="354" t="s">
        <v>145</v>
      </c>
      <c r="F27" s="408">
        <v>1</v>
      </c>
      <c r="G27" s="406" t="s">
        <v>146</v>
      </c>
      <c r="H27" s="273" t="s">
        <v>147</v>
      </c>
      <c r="I27" s="406">
        <v>16</v>
      </c>
      <c r="J27" s="406">
        <v>17</v>
      </c>
      <c r="K27" s="273" t="s">
        <v>692</v>
      </c>
      <c r="L27" s="408">
        <v>2020051290048</v>
      </c>
      <c r="M27" s="406">
        <v>17</v>
      </c>
      <c r="N27" s="414">
        <v>44117</v>
      </c>
      <c r="O27" s="278" t="s">
        <v>719</v>
      </c>
      <c r="P27" s="406" t="s">
        <v>50</v>
      </c>
      <c r="Q27" s="406">
        <v>3</v>
      </c>
      <c r="R27" s="409" t="s">
        <v>51</v>
      </c>
      <c r="S27" s="281">
        <v>1</v>
      </c>
      <c r="T27" s="278" t="s">
        <v>670</v>
      </c>
      <c r="U27" s="423" t="s">
        <v>952</v>
      </c>
      <c r="V27" s="381" t="s">
        <v>50</v>
      </c>
      <c r="W27" s="418">
        <v>4</v>
      </c>
      <c r="X27" s="382" t="s">
        <v>190</v>
      </c>
      <c r="Y27" s="419">
        <v>1</v>
      </c>
      <c r="Z27" s="419">
        <v>1</v>
      </c>
      <c r="AA27" s="419">
        <v>1</v>
      </c>
      <c r="AB27" s="419">
        <v>1</v>
      </c>
      <c r="AC27" s="419">
        <v>1</v>
      </c>
      <c r="AD27" s="419">
        <v>1</v>
      </c>
      <c r="AE27" s="419">
        <v>1</v>
      </c>
      <c r="AF27" s="383">
        <v>217560666.66666666</v>
      </c>
      <c r="AG27" s="439" t="s">
        <v>470</v>
      </c>
      <c r="AH27" s="59" t="s">
        <v>155</v>
      </c>
      <c r="AI27" s="420">
        <v>29667310</v>
      </c>
      <c r="AJ27" s="422"/>
    </row>
    <row r="28" spans="1:36" x14ac:dyDescent="0.3">
      <c r="A28" s="169"/>
      <c r="B28" s="171"/>
      <c r="C28" s="169"/>
      <c r="D28" s="169"/>
      <c r="E28" s="169"/>
      <c r="F28" s="169"/>
      <c r="G28" s="169"/>
      <c r="H28" s="169"/>
      <c r="I28" s="169"/>
      <c r="J28" s="169"/>
      <c r="K28" s="169"/>
      <c r="L28" s="169"/>
      <c r="M28" s="169"/>
      <c r="N28" s="169"/>
      <c r="O28" s="169"/>
      <c r="P28" s="169"/>
      <c r="Q28" s="169"/>
      <c r="R28" s="169"/>
      <c r="S28" s="172"/>
      <c r="T28" s="169"/>
      <c r="U28" s="173"/>
      <c r="V28" s="172"/>
      <c r="W28" s="174"/>
      <c r="X28" s="174"/>
      <c r="Y28" s="172"/>
      <c r="Z28" s="172"/>
      <c r="AA28" s="171"/>
      <c r="AB28" s="171"/>
      <c r="AC28" s="172"/>
      <c r="AD28" s="169"/>
      <c r="AE28" s="174"/>
      <c r="AF28" s="169"/>
      <c r="AG28" s="169"/>
      <c r="AH28" s="169"/>
      <c r="AI28" s="169"/>
      <c r="AJ28" s="169"/>
    </row>
    <row r="29" spans="1:36" x14ac:dyDescent="0.3">
      <c r="A29" s="75"/>
      <c r="B29" s="175"/>
      <c r="C29" s="75"/>
      <c r="D29" s="75"/>
      <c r="E29" s="75"/>
      <c r="F29" s="75"/>
      <c r="G29" s="75"/>
      <c r="H29" s="75"/>
      <c r="I29" s="75"/>
      <c r="J29" s="75"/>
      <c r="K29" s="75"/>
      <c r="L29" s="75"/>
      <c r="M29" s="75"/>
      <c r="N29" s="75"/>
      <c r="O29" s="75"/>
      <c r="P29" s="75"/>
      <c r="Q29" s="75"/>
      <c r="R29" s="75"/>
      <c r="S29" s="107"/>
      <c r="T29" s="75"/>
      <c r="U29" s="108"/>
      <c r="V29" s="107"/>
      <c r="W29" s="109"/>
      <c r="X29" s="109"/>
      <c r="Y29" s="172"/>
      <c r="Z29" s="172"/>
      <c r="AA29" s="175"/>
      <c r="AB29" s="175"/>
      <c r="AC29" s="107"/>
      <c r="AD29" s="75"/>
      <c r="AE29" s="174"/>
      <c r="AF29" s="168"/>
      <c r="AG29" s="168"/>
      <c r="AH29" s="169"/>
      <c r="AI29" s="169"/>
      <c r="AJ29" s="169"/>
    </row>
  </sheetData>
  <autoFilter ref="A8:AJ27"/>
  <mergeCells count="15">
    <mergeCell ref="A7:T7"/>
    <mergeCell ref="U7:AD7"/>
    <mergeCell ref="AF7:AI7"/>
    <mergeCell ref="AJ7:AJ8"/>
    <mergeCell ref="A1:B4"/>
    <mergeCell ref="C1:AH4"/>
    <mergeCell ref="A5:B5"/>
    <mergeCell ref="C5:AJ5"/>
    <mergeCell ref="A6:B6"/>
    <mergeCell ref="C6:G6"/>
    <mergeCell ref="H6:J6"/>
    <mergeCell ref="K6:N6"/>
    <mergeCell ref="P6:T6"/>
    <mergeCell ref="W6:X6"/>
    <mergeCell ref="AA6:A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1"/>
  <sheetViews>
    <sheetView showGridLines="0" topLeftCell="K7" workbookViewId="0">
      <pane xSplit="4" ySplit="2" topLeftCell="AB9" activePane="bottomRight" state="frozenSplit"/>
      <selection sqref="A1:B4"/>
      <selection pane="topRight" sqref="A1:B4"/>
      <selection pane="bottomLeft" sqref="A1:B4"/>
      <selection pane="bottomRight" activeCell="AK6" sqref="AK6"/>
    </sheetView>
  </sheetViews>
  <sheetFormatPr baseColWidth="10" defaultRowHeight="14.25" outlineLevelCol="1" x14ac:dyDescent="0.3"/>
  <cols>
    <col min="1" max="1" width="6.5703125" style="202" customWidth="1"/>
    <col min="2" max="2" width="41.85546875" style="202" customWidth="1"/>
    <col min="3" max="3" width="6" style="202" hidden="1" customWidth="1" outlineLevel="1"/>
    <col min="4" max="4" width="9.42578125" style="202" hidden="1" customWidth="1" outlineLevel="1"/>
    <col min="5" max="5" width="20" style="202" customWidth="1" collapsed="1"/>
    <col min="6" max="6" width="5.85546875" style="202" hidden="1" customWidth="1" outlineLevel="1"/>
    <col min="7" max="7" width="9" style="202" hidden="1" customWidth="1" outlineLevel="1"/>
    <col min="8" max="8" width="32.85546875" style="202" customWidth="1" collapsed="1"/>
    <col min="9" max="10" width="9.28515625" style="202" hidden="1" customWidth="1" outlineLevel="1"/>
    <col min="11" max="11" width="33.5703125" style="202" customWidth="1" collapsed="1"/>
    <col min="12" max="12" width="19.85546875" style="202" customWidth="1"/>
    <col min="13" max="13" width="7.140625" style="202" hidden="1" customWidth="1" outlineLevel="1"/>
    <col min="14" max="14" width="8.5703125" style="202" hidden="1" customWidth="1" outlineLevel="1"/>
    <col min="15" max="15" width="51" style="202" customWidth="1" collapsed="1"/>
    <col min="16" max="16" width="9.85546875" style="202" customWidth="1"/>
    <col min="17" max="17" width="9.42578125" style="202" customWidth="1"/>
    <col min="18" max="18" width="11.5703125" style="202" customWidth="1"/>
    <col min="19" max="19" width="8.5703125" style="202" customWidth="1"/>
    <col min="20" max="20" width="19.7109375" style="202" customWidth="1"/>
    <col min="21" max="21" width="34" style="202" customWidth="1"/>
    <col min="22" max="22" width="11.28515625" style="202" customWidth="1"/>
    <col min="23" max="23" width="11.28515625" style="203" customWidth="1"/>
    <col min="24" max="24" width="11.28515625" style="202" customWidth="1"/>
    <col min="25" max="29" width="11.7109375" style="245" customWidth="1"/>
    <col min="30" max="31" width="17.42578125" style="204" hidden="1" customWidth="1" outlineLevel="1"/>
    <col min="32" max="32" width="13.85546875" style="202" customWidth="1" collapsed="1"/>
    <col min="33" max="33" width="17.7109375" style="202" customWidth="1"/>
    <col min="34" max="34" width="13.85546875" style="202" customWidth="1"/>
    <col min="35" max="35" width="20" style="204" customWidth="1"/>
    <col min="36" max="36" width="25.7109375" style="204" bestFit="1" customWidth="1"/>
  </cols>
  <sheetData>
    <row r="1" spans="1:36" ht="13.5" x14ac:dyDescent="0.25">
      <c r="A1" s="597"/>
      <c r="B1" s="598"/>
      <c r="C1" s="599" t="s">
        <v>0</v>
      </c>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1"/>
      <c r="AI1" s="605" t="s">
        <v>1</v>
      </c>
      <c r="AJ1" s="605"/>
    </row>
    <row r="2" spans="1:36" ht="13.5" x14ac:dyDescent="0.25">
      <c r="A2" s="597"/>
      <c r="B2" s="598"/>
      <c r="C2" s="599"/>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1"/>
      <c r="AI2" s="605" t="s">
        <v>2</v>
      </c>
      <c r="AJ2" s="605"/>
    </row>
    <row r="3" spans="1:36" ht="13.5" x14ac:dyDescent="0.25">
      <c r="A3" s="597"/>
      <c r="B3" s="598"/>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1"/>
      <c r="AI3" s="605" t="s">
        <v>3</v>
      </c>
      <c r="AJ3" s="605"/>
    </row>
    <row r="4" spans="1:36" ht="13.5" x14ac:dyDescent="0.25">
      <c r="A4" s="597"/>
      <c r="B4" s="598"/>
      <c r="C4" s="602"/>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4"/>
      <c r="AI4" s="605" t="s">
        <v>4</v>
      </c>
      <c r="AJ4" s="605"/>
    </row>
    <row r="5" spans="1:36" ht="13.5" x14ac:dyDescent="0.25">
      <c r="A5" s="610" t="s">
        <v>5</v>
      </c>
      <c r="B5" s="611"/>
      <c r="C5" s="612" t="s">
        <v>6</v>
      </c>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row>
    <row r="6" spans="1:36" ht="33.75" customHeight="1" x14ac:dyDescent="0.25">
      <c r="A6" s="488" t="s">
        <v>7</v>
      </c>
      <c r="B6" s="488"/>
      <c r="C6" s="605">
        <v>2024</v>
      </c>
      <c r="D6" s="605"/>
      <c r="E6" s="605"/>
      <c r="F6" s="605"/>
      <c r="G6" s="605"/>
      <c r="H6" s="605" t="s">
        <v>8</v>
      </c>
      <c r="I6" s="605"/>
      <c r="J6" s="605"/>
      <c r="K6" s="605" t="s">
        <v>720</v>
      </c>
      <c r="L6" s="605"/>
      <c r="M6" s="605"/>
      <c r="N6" s="605"/>
      <c r="O6" s="176" t="s">
        <v>10</v>
      </c>
      <c r="P6" s="605" t="s">
        <v>953</v>
      </c>
      <c r="Q6" s="605"/>
      <c r="R6" s="605"/>
      <c r="S6" s="605"/>
      <c r="T6" s="605"/>
      <c r="U6" s="5" t="s">
        <v>11</v>
      </c>
      <c r="V6" s="124">
        <v>45412</v>
      </c>
      <c r="W6" s="491" t="s">
        <v>1088</v>
      </c>
      <c r="X6" s="613"/>
      <c r="Y6" s="177"/>
      <c r="Z6" s="237"/>
      <c r="AA6" s="614"/>
      <c r="AB6" s="614"/>
      <c r="AC6" s="614"/>
      <c r="AD6" s="614"/>
      <c r="AE6" s="614"/>
      <c r="AF6" s="614"/>
      <c r="AG6" s="614"/>
      <c r="AH6" s="614"/>
      <c r="AI6" s="614"/>
      <c r="AJ6" s="615"/>
    </row>
    <row r="7" spans="1:36" ht="13.5" x14ac:dyDescent="0.25">
      <c r="A7" s="606"/>
      <c r="B7" s="606"/>
      <c r="C7" s="606"/>
      <c r="D7" s="606"/>
      <c r="E7" s="606"/>
      <c r="F7" s="606"/>
      <c r="G7" s="606"/>
      <c r="H7" s="606"/>
      <c r="I7" s="606"/>
      <c r="J7" s="606"/>
      <c r="K7" s="606"/>
      <c r="L7" s="606"/>
      <c r="M7" s="606"/>
      <c r="N7" s="606"/>
      <c r="O7" s="606"/>
      <c r="P7" s="606"/>
      <c r="Q7" s="606"/>
      <c r="R7" s="606"/>
      <c r="S7" s="606"/>
      <c r="T7" s="606"/>
      <c r="U7" s="607" t="s">
        <v>12</v>
      </c>
      <c r="V7" s="607"/>
      <c r="W7" s="607"/>
      <c r="X7" s="607"/>
      <c r="Y7" s="608"/>
      <c r="Z7" s="608"/>
      <c r="AA7" s="608"/>
      <c r="AB7" s="608"/>
      <c r="AC7" s="608"/>
      <c r="AD7" s="608"/>
      <c r="AE7" s="178"/>
      <c r="AF7" s="609" t="s">
        <v>13</v>
      </c>
      <c r="AG7" s="609"/>
      <c r="AH7" s="609"/>
      <c r="AI7" s="609"/>
      <c r="AJ7" s="483" t="s">
        <v>14</v>
      </c>
    </row>
    <row r="8" spans="1:36"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988</v>
      </c>
      <c r="AA8" s="10" t="s">
        <v>35</v>
      </c>
      <c r="AB8" s="11" t="s">
        <v>36</v>
      </c>
      <c r="AC8" s="12" t="s">
        <v>37</v>
      </c>
      <c r="AD8" s="179" t="s">
        <v>38</v>
      </c>
      <c r="AE8" s="180" t="s">
        <v>39</v>
      </c>
      <c r="AF8" s="15" t="s">
        <v>40</v>
      </c>
      <c r="AG8" s="15" t="s">
        <v>41</v>
      </c>
      <c r="AH8" s="15" t="s">
        <v>42</v>
      </c>
      <c r="AI8" s="16" t="s">
        <v>43</v>
      </c>
      <c r="AJ8" s="483"/>
    </row>
    <row r="9" spans="1:36" s="264" customFormat="1" ht="71.25" x14ac:dyDescent="0.25">
      <c r="A9" s="76">
        <v>4</v>
      </c>
      <c r="B9" s="76" t="s">
        <v>137</v>
      </c>
      <c r="C9" s="76">
        <v>1</v>
      </c>
      <c r="D9" s="76" t="s">
        <v>722</v>
      </c>
      <c r="E9" s="76" t="s">
        <v>669</v>
      </c>
      <c r="F9" s="189">
        <v>1</v>
      </c>
      <c r="G9" s="76" t="s">
        <v>723</v>
      </c>
      <c r="H9" s="76" t="s">
        <v>724</v>
      </c>
      <c r="I9" s="76">
        <v>17</v>
      </c>
      <c r="J9" s="76"/>
      <c r="K9" s="76" t="s">
        <v>661</v>
      </c>
      <c r="L9" s="189">
        <v>2020051290052</v>
      </c>
      <c r="M9" s="76">
        <v>1</v>
      </c>
      <c r="N9" s="76">
        <v>4111</v>
      </c>
      <c r="O9" s="76" t="s">
        <v>725</v>
      </c>
      <c r="P9" s="76" t="s">
        <v>50</v>
      </c>
      <c r="Q9" s="76">
        <v>4</v>
      </c>
      <c r="R9" s="190" t="s">
        <v>51</v>
      </c>
      <c r="S9" s="181">
        <v>1</v>
      </c>
      <c r="T9" s="76" t="s">
        <v>721</v>
      </c>
      <c r="U9" s="76" t="s">
        <v>954</v>
      </c>
      <c r="V9" s="76" t="s">
        <v>50</v>
      </c>
      <c r="W9" s="182">
        <v>30</v>
      </c>
      <c r="X9" s="257" t="s">
        <v>172</v>
      </c>
      <c r="Y9" s="62">
        <v>4</v>
      </c>
      <c r="Z9" s="62">
        <v>0</v>
      </c>
      <c r="AA9" s="242">
        <v>6</v>
      </c>
      <c r="AB9" s="242">
        <v>10</v>
      </c>
      <c r="AC9" s="242">
        <v>10</v>
      </c>
      <c r="AD9" s="184">
        <v>0</v>
      </c>
      <c r="AE9" s="184">
        <v>0</v>
      </c>
      <c r="AF9" s="185">
        <v>218458333.33333334</v>
      </c>
      <c r="AG9" s="228" t="s">
        <v>225</v>
      </c>
      <c r="AH9" s="228" t="s">
        <v>155</v>
      </c>
      <c r="AI9" s="309">
        <v>0</v>
      </c>
      <c r="AJ9" s="188"/>
    </row>
    <row r="10" spans="1:36" s="264" customFormat="1" ht="57" x14ac:dyDescent="0.25">
      <c r="A10" s="76">
        <v>4</v>
      </c>
      <c r="B10" s="76" t="s">
        <v>137</v>
      </c>
      <c r="C10" s="76">
        <v>1</v>
      </c>
      <c r="D10" s="76" t="s">
        <v>722</v>
      </c>
      <c r="E10" s="76" t="s">
        <v>669</v>
      </c>
      <c r="F10" s="189">
        <v>1</v>
      </c>
      <c r="G10" s="76" t="s">
        <v>723</v>
      </c>
      <c r="H10" s="76" t="s">
        <v>724</v>
      </c>
      <c r="I10" s="76">
        <v>17</v>
      </c>
      <c r="J10" s="76"/>
      <c r="K10" s="76" t="s">
        <v>661</v>
      </c>
      <c r="L10" s="189">
        <v>2020051290052</v>
      </c>
      <c r="M10" s="76">
        <v>2</v>
      </c>
      <c r="N10" s="76">
        <v>4112</v>
      </c>
      <c r="O10" s="76" t="s">
        <v>727</v>
      </c>
      <c r="P10" s="76" t="s">
        <v>50</v>
      </c>
      <c r="Q10" s="76">
        <v>4</v>
      </c>
      <c r="R10" s="190" t="s">
        <v>51</v>
      </c>
      <c r="S10" s="181">
        <v>1</v>
      </c>
      <c r="T10" s="76" t="s">
        <v>721</v>
      </c>
      <c r="U10" s="76" t="s">
        <v>728</v>
      </c>
      <c r="V10" s="76" t="s">
        <v>50</v>
      </c>
      <c r="W10" s="182">
        <v>11</v>
      </c>
      <c r="X10" s="257" t="s">
        <v>172</v>
      </c>
      <c r="Y10" s="62">
        <v>2</v>
      </c>
      <c r="Z10" s="62">
        <v>2</v>
      </c>
      <c r="AA10" s="242">
        <v>3</v>
      </c>
      <c r="AB10" s="242">
        <v>3</v>
      </c>
      <c r="AC10" s="242">
        <v>3</v>
      </c>
      <c r="AD10" s="187">
        <v>0</v>
      </c>
      <c r="AE10" s="187">
        <v>0</v>
      </c>
      <c r="AF10" s="185">
        <v>218458333.33333334</v>
      </c>
      <c r="AG10" s="228" t="s">
        <v>225</v>
      </c>
      <c r="AH10" s="228" t="s">
        <v>155</v>
      </c>
      <c r="AI10" s="309">
        <v>0</v>
      </c>
      <c r="AJ10" s="188" t="s">
        <v>1036</v>
      </c>
    </row>
    <row r="11" spans="1:36" s="264" customFormat="1" ht="57" x14ac:dyDescent="0.25">
      <c r="A11" s="76">
        <v>4</v>
      </c>
      <c r="B11" s="76" t="s">
        <v>137</v>
      </c>
      <c r="C11" s="76">
        <v>1</v>
      </c>
      <c r="D11" s="76" t="s">
        <v>722</v>
      </c>
      <c r="E11" s="76" t="s">
        <v>669</v>
      </c>
      <c r="F11" s="189">
        <v>1</v>
      </c>
      <c r="G11" s="76" t="s">
        <v>723</v>
      </c>
      <c r="H11" s="76" t="s">
        <v>724</v>
      </c>
      <c r="I11" s="76">
        <v>17</v>
      </c>
      <c r="J11" s="76"/>
      <c r="K11" s="76" t="s">
        <v>661</v>
      </c>
      <c r="L11" s="189">
        <v>2020051290052</v>
      </c>
      <c r="M11" s="76">
        <v>2</v>
      </c>
      <c r="N11" s="76">
        <v>4112</v>
      </c>
      <c r="O11" s="76" t="s">
        <v>727</v>
      </c>
      <c r="P11" s="76" t="s">
        <v>50</v>
      </c>
      <c r="Q11" s="76">
        <v>4</v>
      </c>
      <c r="R11" s="190" t="s">
        <v>51</v>
      </c>
      <c r="S11" s="181">
        <v>1</v>
      </c>
      <c r="T11" s="76" t="s">
        <v>721</v>
      </c>
      <c r="U11" s="76" t="s">
        <v>729</v>
      </c>
      <c r="V11" s="76" t="s">
        <v>50</v>
      </c>
      <c r="W11" s="182">
        <v>48</v>
      </c>
      <c r="X11" s="257" t="s">
        <v>172</v>
      </c>
      <c r="Y11" s="243">
        <v>12</v>
      </c>
      <c r="Z11" s="243">
        <v>4</v>
      </c>
      <c r="AA11" s="243">
        <v>12</v>
      </c>
      <c r="AB11" s="243">
        <v>12</v>
      </c>
      <c r="AC11" s="243">
        <v>12</v>
      </c>
      <c r="AD11" s="187">
        <v>0</v>
      </c>
      <c r="AE11" s="187">
        <v>0</v>
      </c>
      <c r="AF11" s="185">
        <v>218458333.33333334</v>
      </c>
      <c r="AG11" s="228" t="s">
        <v>225</v>
      </c>
      <c r="AH11" s="228" t="s">
        <v>155</v>
      </c>
      <c r="AI11" s="309">
        <v>0</v>
      </c>
      <c r="AJ11" s="188" t="s">
        <v>1036</v>
      </c>
    </row>
    <row r="12" spans="1:36" s="264" customFormat="1" ht="42.75" x14ac:dyDescent="0.25">
      <c r="A12" s="76">
        <v>4</v>
      </c>
      <c r="B12" s="76" t="s">
        <v>137</v>
      </c>
      <c r="C12" s="76">
        <v>1</v>
      </c>
      <c r="D12" s="76" t="s">
        <v>722</v>
      </c>
      <c r="E12" s="76" t="s">
        <v>669</v>
      </c>
      <c r="F12" s="189">
        <v>3</v>
      </c>
      <c r="G12" s="76" t="s">
        <v>730</v>
      </c>
      <c r="H12" s="76" t="s">
        <v>731</v>
      </c>
      <c r="I12" s="76">
        <v>16</v>
      </c>
      <c r="J12" s="76"/>
      <c r="K12" s="76" t="s">
        <v>661</v>
      </c>
      <c r="L12" s="189">
        <v>2020051290052</v>
      </c>
      <c r="M12" s="76">
        <v>1</v>
      </c>
      <c r="N12" s="76">
        <v>4131</v>
      </c>
      <c r="O12" s="76" t="s">
        <v>732</v>
      </c>
      <c r="P12" s="76" t="s">
        <v>50</v>
      </c>
      <c r="Q12" s="76">
        <v>8</v>
      </c>
      <c r="R12" s="190" t="s">
        <v>51</v>
      </c>
      <c r="S12" s="181">
        <v>3</v>
      </c>
      <c r="T12" s="76" t="s">
        <v>721</v>
      </c>
      <c r="U12" s="76" t="s">
        <v>733</v>
      </c>
      <c r="V12" s="76" t="s">
        <v>50</v>
      </c>
      <c r="W12" s="182">
        <v>1</v>
      </c>
      <c r="X12" s="257" t="s">
        <v>172</v>
      </c>
      <c r="Y12" s="62">
        <v>0</v>
      </c>
      <c r="Z12" s="62">
        <v>0</v>
      </c>
      <c r="AA12" s="242">
        <v>0</v>
      </c>
      <c r="AB12" s="242">
        <v>1</v>
      </c>
      <c r="AC12" s="242">
        <v>0</v>
      </c>
      <c r="AD12" s="184">
        <v>0</v>
      </c>
      <c r="AE12" s="184">
        <v>0</v>
      </c>
      <c r="AF12" s="185">
        <v>33400000</v>
      </c>
      <c r="AG12" s="228" t="s">
        <v>726</v>
      </c>
      <c r="AH12" s="228" t="s">
        <v>55</v>
      </c>
      <c r="AI12" s="309">
        <v>0</v>
      </c>
      <c r="AJ12" s="188"/>
    </row>
    <row r="13" spans="1:36" s="264" customFormat="1" ht="42.75" x14ac:dyDescent="0.25">
      <c r="A13" s="76">
        <v>4</v>
      </c>
      <c r="B13" s="76" t="s">
        <v>137</v>
      </c>
      <c r="C13" s="76">
        <v>1</v>
      </c>
      <c r="D13" s="76" t="s">
        <v>722</v>
      </c>
      <c r="E13" s="76" t="s">
        <v>669</v>
      </c>
      <c r="F13" s="189">
        <v>3</v>
      </c>
      <c r="G13" s="76" t="s">
        <v>730</v>
      </c>
      <c r="H13" s="76" t="s">
        <v>731</v>
      </c>
      <c r="I13" s="76">
        <v>16</v>
      </c>
      <c r="J13" s="76"/>
      <c r="K13" s="76" t="s">
        <v>661</v>
      </c>
      <c r="L13" s="189">
        <v>2020051290052</v>
      </c>
      <c r="M13" s="76">
        <v>1</v>
      </c>
      <c r="N13" s="76">
        <v>4131</v>
      </c>
      <c r="O13" s="76" t="s">
        <v>732</v>
      </c>
      <c r="P13" s="76" t="s">
        <v>50</v>
      </c>
      <c r="Q13" s="76">
        <v>8</v>
      </c>
      <c r="R13" s="190" t="s">
        <v>51</v>
      </c>
      <c r="S13" s="181">
        <v>3</v>
      </c>
      <c r="T13" s="76" t="s">
        <v>721</v>
      </c>
      <c r="U13" s="76" t="s">
        <v>734</v>
      </c>
      <c r="V13" s="76" t="s">
        <v>50</v>
      </c>
      <c r="W13" s="182">
        <v>11</v>
      </c>
      <c r="X13" s="257" t="s">
        <v>172</v>
      </c>
      <c r="Y13" s="62">
        <v>2</v>
      </c>
      <c r="Z13" s="62">
        <v>1</v>
      </c>
      <c r="AA13" s="242">
        <v>3</v>
      </c>
      <c r="AB13" s="242">
        <v>3</v>
      </c>
      <c r="AC13" s="242">
        <v>3</v>
      </c>
      <c r="AD13" s="187">
        <v>0</v>
      </c>
      <c r="AE13" s="187">
        <v>0</v>
      </c>
      <c r="AF13" s="185">
        <v>76000000</v>
      </c>
      <c r="AG13" s="228" t="s">
        <v>196</v>
      </c>
      <c r="AH13" s="228" t="s">
        <v>55</v>
      </c>
      <c r="AI13" s="309">
        <v>0</v>
      </c>
      <c r="AJ13" s="188"/>
    </row>
    <row r="14" spans="1:36" s="264" customFormat="1" ht="42.75" x14ac:dyDescent="0.25">
      <c r="A14" s="76">
        <v>4</v>
      </c>
      <c r="B14" s="76" t="s">
        <v>137</v>
      </c>
      <c r="C14" s="76">
        <v>1</v>
      </c>
      <c r="D14" s="76" t="s">
        <v>722</v>
      </c>
      <c r="E14" s="76" t="s">
        <v>669</v>
      </c>
      <c r="F14" s="189">
        <v>3</v>
      </c>
      <c r="G14" s="76" t="s">
        <v>730</v>
      </c>
      <c r="H14" s="76" t="s">
        <v>731</v>
      </c>
      <c r="I14" s="76">
        <v>17</v>
      </c>
      <c r="J14" s="76">
        <v>10</v>
      </c>
      <c r="K14" s="76" t="s">
        <v>661</v>
      </c>
      <c r="L14" s="189">
        <v>2020051290052</v>
      </c>
      <c r="M14" s="76">
        <v>2</v>
      </c>
      <c r="N14" s="76">
        <v>4132</v>
      </c>
      <c r="O14" s="76" t="s">
        <v>735</v>
      </c>
      <c r="P14" s="76" t="s">
        <v>50</v>
      </c>
      <c r="Q14" s="76">
        <v>13</v>
      </c>
      <c r="R14" s="190" t="s">
        <v>51</v>
      </c>
      <c r="S14" s="181">
        <v>4</v>
      </c>
      <c r="T14" s="76" t="s">
        <v>721</v>
      </c>
      <c r="U14" s="76" t="s">
        <v>736</v>
      </c>
      <c r="V14" s="76" t="s">
        <v>50</v>
      </c>
      <c r="W14" s="182">
        <v>47</v>
      </c>
      <c r="X14" s="257" t="s">
        <v>172</v>
      </c>
      <c r="Y14" s="62">
        <v>6</v>
      </c>
      <c r="Z14" s="62">
        <v>1</v>
      </c>
      <c r="AA14" s="242">
        <v>13</v>
      </c>
      <c r="AB14" s="242">
        <v>15</v>
      </c>
      <c r="AC14" s="242">
        <v>13</v>
      </c>
      <c r="AD14" s="184">
        <v>0</v>
      </c>
      <c r="AE14" s="184">
        <v>0</v>
      </c>
      <c r="AF14" s="185">
        <v>100000000</v>
      </c>
      <c r="AG14" s="228" t="s">
        <v>428</v>
      </c>
      <c r="AH14" s="228" t="s">
        <v>155</v>
      </c>
      <c r="AI14" s="441">
        <v>36193843.5</v>
      </c>
      <c r="AJ14" s="188"/>
    </row>
    <row r="15" spans="1:36" s="264" customFormat="1" ht="42.75" x14ac:dyDescent="0.25">
      <c r="A15" s="76">
        <v>4</v>
      </c>
      <c r="B15" s="76" t="s">
        <v>137</v>
      </c>
      <c r="C15" s="76">
        <v>1</v>
      </c>
      <c r="D15" s="76" t="s">
        <v>722</v>
      </c>
      <c r="E15" s="76" t="s">
        <v>669</v>
      </c>
      <c r="F15" s="189">
        <v>3</v>
      </c>
      <c r="G15" s="76" t="s">
        <v>730</v>
      </c>
      <c r="H15" s="76" t="s">
        <v>731</v>
      </c>
      <c r="I15" s="76">
        <v>17</v>
      </c>
      <c r="J15" s="76">
        <v>10</v>
      </c>
      <c r="K15" s="76" t="s">
        <v>661</v>
      </c>
      <c r="L15" s="189">
        <v>2020051290052</v>
      </c>
      <c r="M15" s="76">
        <v>2</v>
      </c>
      <c r="N15" s="76">
        <v>4132</v>
      </c>
      <c r="O15" s="76" t="s">
        <v>735</v>
      </c>
      <c r="P15" s="76" t="s">
        <v>50</v>
      </c>
      <c r="Q15" s="76">
        <v>13</v>
      </c>
      <c r="R15" s="190" t="s">
        <v>51</v>
      </c>
      <c r="S15" s="181">
        <v>4</v>
      </c>
      <c r="T15" s="76" t="s">
        <v>721</v>
      </c>
      <c r="U15" s="76" t="s">
        <v>737</v>
      </c>
      <c r="V15" s="76" t="s">
        <v>50</v>
      </c>
      <c r="W15" s="182">
        <v>1880</v>
      </c>
      <c r="X15" s="257" t="s">
        <v>172</v>
      </c>
      <c r="Y15" s="62">
        <v>240</v>
      </c>
      <c r="Z15" s="62">
        <v>15</v>
      </c>
      <c r="AA15" s="62">
        <v>520</v>
      </c>
      <c r="AB15" s="62">
        <v>600</v>
      </c>
      <c r="AC15" s="62">
        <v>520</v>
      </c>
      <c r="AD15" s="187">
        <v>0</v>
      </c>
      <c r="AE15" s="187">
        <v>0</v>
      </c>
      <c r="AF15" s="185">
        <v>71000000</v>
      </c>
      <c r="AG15" s="228" t="s">
        <v>428</v>
      </c>
      <c r="AH15" s="228" t="s">
        <v>155</v>
      </c>
      <c r="AI15" s="442">
        <v>36193843.5</v>
      </c>
      <c r="AJ15" s="186"/>
    </row>
    <row r="16" spans="1:36" s="75" customFormat="1" ht="71.25" x14ac:dyDescent="0.25">
      <c r="A16" s="76">
        <v>2</v>
      </c>
      <c r="B16" s="76" t="s">
        <v>74</v>
      </c>
      <c r="C16" s="76">
        <v>1</v>
      </c>
      <c r="D16" s="76" t="s">
        <v>740</v>
      </c>
      <c r="E16" s="76" t="s">
        <v>738</v>
      </c>
      <c r="F16" s="189">
        <v>2</v>
      </c>
      <c r="G16" s="76" t="s">
        <v>741</v>
      </c>
      <c r="H16" s="76" t="s">
        <v>742</v>
      </c>
      <c r="I16" s="76">
        <v>5</v>
      </c>
      <c r="J16" s="76">
        <v>4</v>
      </c>
      <c r="K16" s="76" t="s">
        <v>441</v>
      </c>
      <c r="L16" s="189">
        <v>2020051290050</v>
      </c>
      <c r="M16" s="76">
        <v>1</v>
      </c>
      <c r="N16" s="76">
        <v>2121</v>
      </c>
      <c r="O16" s="76" t="s">
        <v>743</v>
      </c>
      <c r="P16" s="76" t="s">
        <v>50</v>
      </c>
      <c r="Q16" s="76">
        <v>150</v>
      </c>
      <c r="R16" s="190" t="s">
        <v>51</v>
      </c>
      <c r="S16" s="181">
        <v>50</v>
      </c>
      <c r="T16" s="76" t="s">
        <v>721</v>
      </c>
      <c r="U16" s="76" t="s">
        <v>744</v>
      </c>
      <c r="V16" s="76" t="s">
        <v>50</v>
      </c>
      <c r="W16" s="182">
        <v>150</v>
      </c>
      <c r="X16" s="257" t="s">
        <v>190</v>
      </c>
      <c r="Y16" s="62">
        <v>25</v>
      </c>
      <c r="Z16" s="62">
        <v>19</v>
      </c>
      <c r="AA16" s="63">
        <v>75</v>
      </c>
      <c r="AB16" s="63">
        <v>100</v>
      </c>
      <c r="AC16" s="63">
        <v>150</v>
      </c>
      <c r="AD16" s="187">
        <v>0</v>
      </c>
      <c r="AE16" s="187">
        <v>0</v>
      </c>
      <c r="AF16" s="443">
        <v>96375000</v>
      </c>
      <c r="AG16" s="444" t="s">
        <v>761</v>
      </c>
      <c r="AH16" s="228" t="s">
        <v>55</v>
      </c>
      <c r="AI16" s="441">
        <v>20325833</v>
      </c>
      <c r="AJ16" s="188"/>
    </row>
    <row r="17" spans="1:36" s="75" customFormat="1" ht="71.25" x14ac:dyDescent="0.25">
      <c r="A17" s="76">
        <v>2</v>
      </c>
      <c r="B17" s="76" t="s">
        <v>74</v>
      </c>
      <c r="C17" s="76">
        <v>1</v>
      </c>
      <c r="D17" s="76" t="s">
        <v>740</v>
      </c>
      <c r="E17" s="76" t="s">
        <v>738</v>
      </c>
      <c r="F17" s="189">
        <v>3</v>
      </c>
      <c r="G17" s="76" t="s">
        <v>745</v>
      </c>
      <c r="H17" s="76" t="s">
        <v>746</v>
      </c>
      <c r="I17" s="76">
        <v>12</v>
      </c>
      <c r="J17" s="76"/>
      <c r="K17" s="76" t="s">
        <v>441</v>
      </c>
      <c r="L17" s="189">
        <v>2020051290050</v>
      </c>
      <c r="M17" s="76">
        <v>1</v>
      </c>
      <c r="N17" s="76">
        <v>2131</v>
      </c>
      <c r="O17" s="76" t="s">
        <v>747</v>
      </c>
      <c r="P17" s="76" t="s">
        <v>50</v>
      </c>
      <c r="Q17" s="76">
        <v>3</v>
      </c>
      <c r="R17" s="190" t="s">
        <v>51</v>
      </c>
      <c r="S17" s="181">
        <v>1</v>
      </c>
      <c r="T17" s="76" t="s">
        <v>721</v>
      </c>
      <c r="U17" s="76" t="s">
        <v>748</v>
      </c>
      <c r="V17" s="76" t="s">
        <v>50</v>
      </c>
      <c r="W17" s="182">
        <v>12</v>
      </c>
      <c r="X17" s="257" t="s">
        <v>172</v>
      </c>
      <c r="Y17" s="62">
        <v>3</v>
      </c>
      <c r="Z17" s="62">
        <v>3</v>
      </c>
      <c r="AA17" s="63">
        <v>3</v>
      </c>
      <c r="AB17" s="63">
        <v>3</v>
      </c>
      <c r="AC17" s="63">
        <v>3</v>
      </c>
      <c r="AD17" s="184">
        <v>0</v>
      </c>
      <c r="AE17" s="184">
        <v>0</v>
      </c>
      <c r="AF17" s="443">
        <v>410000000</v>
      </c>
      <c r="AG17" s="444" t="s">
        <v>470</v>
      </c>
      <c r="AH17" s="228" t="s">
        <v>155</v>
      </c>
      <c r="AI17" s="309">
        <v>17181905</v>
      </c>
      <c r="AJ17" s="188"/>
    </row>
    <row r="18" spans="1:36" s="75" customFormat="1" ht="71.25" x14ac:dyDescent="0.25">
      <c r="A18" s="76">
        <v>2</v>
      </c>
      <c r="B18" s="76" t="s">
        <v>74</v>
      </c>
      <c r="C18" s="76">
        <v>1</v>
      </c>
      <c r="D18" s="76" t="s">
        <v>740</v>
      </c>
      <c r="E18" s="76" t="s">
        <v>738</v>
      </c>
      <c r="F18" s="189">
        <v>3</v>
      </c>
      <c r="G18" s="76" t="s">
        <v>745</v>
      </c>
      <c r="H18" s="76" t="s">
        <v>746</v>
      </c>
      <c r="I18" s="76">
        <v>4</v>
      </c>
      <c r="J18" s="76"/>
      <c r="K18" s="76" t="s">
        <v>441</v>
      </c>
      <c r="L18" s="189">
        <v>2020051290050</v>
      </c>
      <c r="M18" s="76">
        <v>2</v>
      </c>
      <c r="N18" s="76">
        <v>2132</v>
      </c>
      <c r="O18" s="76" t="s">
        <v>749</v>
      </c>
      <c r="P18" s="76" t="s">
        <v>50</v>
      </c>
      <c r="Q18" s="76">
        <v>3</v>
      </c>
      <c r="R18" s="190" t="s">
        <v>51</v>
      </c>
      <c r="S18" s="181">
        <v>1</v>
      </c>
      <c r="T18" s="76" t="s">
        <v>721</v>
      </c>
      <c r="U18" s="76" t="s">
        <v>750</v>
      </c>
      <c r="V18" s="76" t="s">
        <v>50</v>
      </c>
      <c r="W18" s="182">
        <v>3</v>
      </c>
      <c r="X18" s="257" t="s">
        <v>172</v>
      </c>
      <c r="Y18" s="62">
        <v>0</v>
      </c>
      <c r="Z18" s="62">
        <v>0</v>
      </c>
      <c r="AA18" s="63">
        <v>1</v>
      </c>
      <c r="AB18" s="63">
        <v>1</v>
      </c>
      <c r="AC18" s="63">
        <v>1</v>
      </c>
      <c r="AD18" s="187">
        <v>0</v>
      </c>
      <c r="AE18" s="187">
        <v>0</v>
      </c>
      <c r="AF18" s="443">
        <v>31200000</v>
      </c>
      <c r="AG18" s="444" t="s">
        <v>327</v>
      </c>
      <c r="AH18" s="228" t="s">
        <v>155</v>
      </c>
      <c r="AI18" s="309">
        <v>0</v>
      </c>
      <c r="AJ18" s="188"/>
    </row>
    <row r="19" spans="1:36" s="75" customFormat="1" ht="71.25" x14ac:dyDescent="0.25">
      <c r="A19" s="76">
        <v>2</v>
      </c>
      <c r="B19" s="76" t="s">
        <v>74</v>
      </c>
      <c r="C19" s="76">
        <v>1</v>
      </c>
      <c r="D19" s="76" t="s">
        <v>740</v>
      </c>
      <c r="E19" s="76" t="s">
        <v>738</v>
      </c>
      <c r="F19" s="189">
        <v>4</v>
      </c>
      <c r="G19" s="76" t="s">
        <v>751</v>
      </c>
      <c r="H19" s="76" t="s">
        <v>752</v>
      </c>
      <c r="I19" s="76">
        <v>12</v>
      </c>
      <c r="J19" s="76"/>
      <c r="K19" s="76" t="s">
        <v>441</v>
      </c>
      <c r="L19" s="189">
        <v>2020051290050</v>
      </c>
      <c r="M19" s="76">
        <v>1</v>
      </c>
      <c r="N19" s="76">
        <v>2141</v>
      </c>
      <c r="O19" s="76" t="s">
        <v>753</v>
      </c>
      <c r="P19" s="76" t="s">
        <v>50</v>
      </c>
      <c r="Q19" s="76">
        <v>4</v>
      </c>
      <c r="R19" s="190" t="s">
        <v>51</v>
      </c>
      <c r="S19" s="181">
        <v>1</v>
      </c>
      <c r="T19" s="76" t="s">
        <v>721</v>
      </c>
      <c r="U19" s="76" t="s">
        <v>754</v>
      </c>
      <c r="V19" s="76" t="s">
        <v>50</v>
      </c>
      <c r="W19" s="182">
        <v>100</v>
      </c>
      <c r="X19" s="257" t="s">
        <v>172</v>
      </c>
      <c r="Y19" s="62">
        <v>20</v>
      </c>
      <c r="Z19" s="62">
        <v>20</v>
      </c>
      <c r="AA19" s="63">
        <v>30</v>
      </c>
      <c r="AB19" s="63">
        <v>30</v>
      </c>
      <c r="AC19" s="63">
        <v>20</v>
      </c>
      <c r="AD19" s="184">
        <v>0</v>
      </c>
      <c r="AE19" s="184">
        <v>0</v>
      </c>
      <c r="AF19" s="443">
        <v>20400000</v>
      </c>
      <c r="AG19" s="444" t="s">
        <v>169</v>
      </c>
      <c r="AH19" s="228" t="s">
        <v>55</v>
      </c>
      <c r="AI19" s="309">
        <v>0</v>
      </c>
      <c r="AJ19" s="188" t="s">
        <v>1036</v>
      </c>
    </row>
    <row r="20" spans="1:36" s="75" customFormat="1" ht="42.75" x14ac:dyDescent="0.25">
      <c r="A20" s="76">
        <v>3</v>
      </c>
      <c r="B20" s="76" t="s">
        <v>80</v>
      </c>
      <c r="C20" s="76">
        <v>6</v>
      </c>
      <c r="D20" s="76" t="s">
        <v>135</v>
      </c>
      <c r="E20" s="76" t="s">
        <v>136</v>
      </c>
      <c r="F20" s="189">
        <v>2</v>
      </c>
      <c r="G20" s="76" t="s">
        <v>757</v>
      </c>
      <c r="H20" s="76" t="s">
        <v>758</v>
      </c>
      <c r="I20" s="76">
        <v>3</v>
      </c>
      <c r="J20" s="76"/>
      <c r="K20" s="76" t="s">
        <v>691</v>
      </c>
      <c r="L20" s="189">
        <v>2020051290053</v>
      </c>
      <c r="M20" s="76">
        <v>1</v>
      </c>
      <c r="N20" s="76">
        <v>3621</v>
      </c>
      <c r="O20" s="76" t="s">
        <v>759</v>
      </c>
      <c r="P20" s="76" t="s">
        <v>50</v>
      </c>
      <c r="Q20" s="76">
        <v>4</v>
      </c>
      <c r="R20" s="190" t="s">
        <v>51</v>
      </c>
      <c r="S20" s="181">
        <v>1</v>
      </c>
      <c r="T20" s="76" t="s">
        <v>721</v>
      </c>
      <c r="U20" s="76" t="s">
        <v>760</v>
      </c>
      <c r="V20" s="76" t="s">
        <v>50</v>
      </c>
      <c r="W20" s="182">
        <v>25</v>
      </c>
      <c r="X20" s="257" t="s">
        <v>172</v>
      </c>
      <c r="Y20" s="62">
        <v>6</v>
      </c>
      <c r="Z20" s="62">
        <v>0</v>
      </c>
      <c r="AA20" s="63">
        <v>8</v>
      </c>
      <c r="AB20" s="63">
        <v>8</v>
      </c>
      <c r="AC20" s="63">
        <v>3</v>
      </c>
      <c r="AD20" s="187">
        <v>0</v>
      </c>
      <c r="AE20" s="187">
        <v>0</v>
      </c>
      <c r="AF20" s="443">
        <v>39350000</v>
      </c>
      <c r="AG20" s="444" t="s">
        <v>222</v>
      </c>
      <c r="AH20" s="228" t="s">
        <v>155</v>
      </c>
      <c r="AI20" s="309">
        <v>0</v>
      </c>
      <c r="AJ20" s="186"/>
    </row>
    <row r="21" spans="1:36" s="75" customFormat="1" ht="42.75" x14ac:dyDescent="0.25">
      <c r="A21" s="76">
        <v>3</v>
      </c>
      <c r="B21" s="76" t="s">
        <v>80</v>
      </c>
      <c r="C21" s="76">
        <v>6</v>
      </c>
      <c r="D21" s="76" t="s">
        <v>135</v>
      </c>
      <c r="E21" s="76" t="s">
        <v>136</v>
      </c>
      <c r="F21" s="189">
        <v>2</v>
      </c>
      <c r="G21" s="76" t="s">
        <v>757</v>
      </c>
      <c r="H21" s="76" t="s">
        <v>758</v>
      </c>
      <c r="I21" s="76">
        <v>3</v>
      </c>
      <c r="J21" s="76"/>
      <c r="K21" s="76" t="s">
        <v>691</v>
      </c>
      <c r="L21" s="189">
        <v>2020051290053</v>
      </c>
      <c r="M21" s="76">
        <v>2</v>
      </c>
      <c r="N21" s="76">
        <v>3622</v>
      </c>
      <c r="O21" s="76" t="s">
        <v>762</v>
      </c>
      <c r="P21" s="76" t="s">
        <v>50</v>
      </c>
      <c r="Q21" s="76">
        <v>4</v>
      </c>
      <c r="R21" s="190" t="s">
        <v>100</v>
      </c>
      <c r="S21" s="181">
        <v>4</v>
      </c>
      <c r="T21" s="76" t="s">
        <v>721</v>
      </c>
      <c r="U21" s="76" t="s">
        <v>763</v>
      </c>
      <c r="V21" s="76" t="s">
        <v>210</v>
      </c>
      <c r="W21" s="191">
        <v>1</v>
      </c>
      <c r="X21" s="257" t="s">
        <v>172</v>
      </c>
      <c r="Y21" s="206">
        <v>0.25</v>
      </c>
      <c r="Z21" s="206">
        <v>0</v>
      </c>
      <c r="AA21" s="206">
        <v>0.45</v>
      </c>
      <c r="AB21" s="206">
        <v>0.7</v>
      </c>
      <c r="AC21" s="206">
        <v>1</v>
      </c>
      <c r="AD21" s="187">
        <v>0</v>
      </c>
      <c r="AE21" s="187">
        <v>0</v>
      </c>
      <c r="AF21" s="443">
        <v>45600000</v>
      </c>
      <c r="AG21" s="444" t="s">
        <v>755</v>
      </c>
      <c r="AH21" s="258" t="s">
        <v>155</v>
      </c>
      <c r="AI21" s="309">
        <v>0</v>
      </c>
      <c r="AJ21" s="188"/>
    </row>
    <row r="22" spans="1:36" s="75" customFormat="1" ht="42.75" x14ac:dyDescent="0.25">
      <c r="A22" s="76">
        <v>3</v>
      </c>
      <c r="B22" s="76" t="s">
        <v>80</v>
      </c>
      <c r="C22" s="76">
        <v>6</v>
      </c>
      <c r="D22" s="76" t="s">
        <v>135</v>
      </c>
      <c r="E22" s="76" t="s">
        <v>136</v>
      </c>
      <c r="F22" s="189">
        <v>2</v>
      </c>
      <c r="G22" s="76" t="s">
        <v>757</v>
      </c>
      <c r="H22" s="76" t="s">
        <v>758</v>
      </c>
      <c r="I22" s="76">
        <v>3</v>
      </c>
      <c r="J22" s="76"/>
      <c r="K22" s="76" t="s">
        <v>691</v>
      </c>
      <c r="L22" s="189">
        <v>2020051290053</v>
      </c>
      <c r="M22" s="76">
        <v>2</v>
      </c>
      <c r="N22" s="76">
        <v>3622</v>
      </c>
      <c r="O22" s="76" t="s">
        <v>762</v>
      </c>
      <c r="P22" s="76" t="s">
        <v>50</v>
      </c>
      <c r="Q22" s="76">
        <v>4</v>
      </c>
      <c r="R22" s="190" t="s">
        <v>100</v>
      </c>
      <c r="S22" s="181">
        <v>4</v>
      </c>
      <c r="T22" s="76" t="s">
        <v>721</v>
      </c>
      <c r="U22" s="76" t="s">
        <v>765</v>
      </c>
      <c r="V22" s="76" t="s">
        <v>50</v>
      </c>
      <c r="W22" s="182">
        <v>1</v>
      </c>
      <c r="X22" s="257" t="s">
        <v>172</v>
      </c>
      <c r="Y22" s="62">
        <v>0</v>
      </c>
      <c r="Z22" s="62">
        <v>1</v>
      </c>
      <c r="AA22" s="63">
        <v>1</v>
      </c>
      <c r="AB22" s="63">
        <v>0</v>
      </c>
      <c r="AC22" s="63">
        <v>0</v>
      </c>
      <c r="AD22" s="184">
        <v>0</v>
      </c>
      <c r="AE22" s="184">
        <v>0</v>
      </c>
      <c r="AF22" s="443">
        <v>56000000</v>
      </c>
      <c r="AG22" s="444" t="s">
        <v>977</v>
      </c>
      <c r="AH22" s="228" t="s">
        <v>55</v>
      </c>
      <c r="AI22" s="309">
        <v>0</v>
      </c>
      <c r="AJ22" s="188" t="s">
        <v>1036</v>
      </c>
    </row>
    <row r="23" spans="1:36" s="75" customFormat="1" ht="42.75" x14ac:dyDescent="0.25">
      <c r="A23" s="76">
        <v>3</v>
      </c>
      <c r="B23" s="76" t="s">
        <v>80</v>
      </c>
      <c r="C23" s="76">
        <v>6</v>
      </c>
      <c r="D23" s="76" t="s">
        <v>135</v>
      </c>
      <c r="E23" s="76" t="s">
        <v>136</v>
      </c>
      <c r="F23" s="189">
        <v>2</v>
      </c>
      <c r="G23" s="76" t="s">
        <v>757</v>
      </c>
      <c r="H23" s="76" t="s">
        <v>758</v>
      </c>
      <c r="I23" s="76">
        <v>3</v>
      </c>
      <c r="J23" s="76"/>
      <c r="K23" s="76" t="s">
        <v>691</v>
      </c>
      <c r="L23" s="189">
        <v>2020051290053</v>
      </c>
      <c r="M23" s="76">
        <v>3</v>
      </c>
      <c r="N23" s="76">
        <v>3623</v>
      </c>
      <c r="O23" s="76" t="s">
        <v>766</v>
      </c>
      <c r="P23" s="76" t="s">
        <v>50</v>
      </c>
      <c r="Q23" s="76">
        <v>131</v>
      </c>
      <c r="R23" s="190" t="s">
        <v>51</v>
      </c>
      <c r="S23" s="181">
        <v>37</v>
      </c>
      <c r="T23" s="76" t="s">
        <v>721</v>
      </c>
      <c r="U23" s="76" t="s">
        <v>955</v>
      </c>
      <c r="V23" s="76" t="s">
        <v>50</v>
      </c>
      <c r="W23" s="182">
        <v>6</v>
      </c>
      <c r="X23" s="257" t="s">
        <v>172</v>
      </c>
      <c r="Y23" s="62">
        <v>1</v>
      </c>
      <c r="Z23" s="62">
        <v>2</v>
      </c>
      <c r="AA23" s="242">
        <v>2</v>
      </c>
      <c r="AB23" s="242">
        <v>2</v>
      </c>
      <c r="AC23" s="242">
        <v>1</v>
      </c>
      <c r="AD23" s="187">
        <v>0</v>
      </c>
      <c r="AE23" s="187">
        <v>0</v>
      </c>
      <c r="AF23" s="443">
        <v>59000000</v>
      </c>
      <c r="AG23" s="444" t="s">
        <v>429</v>
      </c>
      <c r="AH23" s="228" t="s">
        <v>55</v>
      </c>
      <c r="AI23" s="309">
        <v>0</v>
      </c>
      <c r="AJ23" s="188" t="s">
        <v>1036</v>
      </c>
    </row>
    <row r="24" spans="1:36" s="75" customFormat="1" ht="42.75" x14ac:dyDescent="0.25">
      <c r="A24" s="76">
        <v>3</v>
      </c>
      <c r="B24" s="76" t="s">
        <v>80</v>
      </c>
      <c r="C24" s="76">
        <v>6</v>
      </c>
      <c r="D24" s="76" t="s">
        <v>135</v>
      </c>
      <c r="E24" s="76" t="s">
        <v>136</v>
      </c>
      <c r="F24" s="189">
        <v>2</v>
      </c>
      <c r="G24" s="76" t="s">
        <v>757</v>
      </c>
      <c r="H24" s="76" t="s">
        <v>758</v>
      </c>
      <c r="I24" s="76">
        <v>3</v>
      </c>
      <c r="J24" s="76"/>
      <c r="K24" s="76" t="s">
        <v>691</v>
      </c>
      <c r="L24" s="189">
        <v>2020051290053</v>
      </c>
      <c r="M24" s="76">
        <v>4</v>
      </c>
      <c r="N24" s="76">
        <v>3624</v>
      </c>
      <c r="O24" s="76" t="s">
        <v>767</v>
      </c>
      <c r="P24" s="76" t="s">
        <v>50</v>
      </c>
      <c r="Q24" s="76">
        <v>1</v>
      </c>
      <c r="R24" s="190" t="s">
        <v>100</v>
      </c>
      <c r="S24" s="181">
        <v>1</v>
      </c>
      <c r="T24" s="76" t="s">
        <v>721</v>
      </c>
      <c r="U24" s="76" t="s">
        <v>768</v>
      </c>
      <c r="V24" s="76" t="s">
        <v>50</v>
      </c>
      <c r="W24" s="182">
        <v>1200</v>
      </c>
      <c r="X24" s="257" t="s">
        <v>172</v>
      </c>
      <c r="Y24" s="62">
        <v>250</v>
      </c>
      <c r="Z24" s="62">
        <v>200</v>
      </c>
      <c r="AA24" s="242">
        <v>450</v>
      </c>
      <c r="AB24" s="242">
        <v>500</v>
      </c>
      <c r="AC24" s="242">
        <v>0</v>
      </c>
      <c r="AD24" s="184">
        <v>0</v>
      </c>
      <c r="AE24" s="184">
        <v>0</v>
      </c>
      <c r="AF24" s="443">
        <v>38200000</v>
      </c>
      <c r="AG24" s="444" t="s">
        <v>739</v>
      </c>
      <c r="AH24" s="228" t="s">
        <v>55</v>
      </c>
      <c r="AI24" s="441">
        <v>9169333</v>
      </c>
      <c r="AJ24" s="188"/>
    </row>
    <row r="25" spans="1:36" s="75" customFormat="1" ht="42.75" x14ac:dyDescent="0.25">
      <c r="A25" s="76">
        <v>3</v>
      </c>
      <c r="B25" s="76" t="s">
        <v>80</v>
      </c>
      <c r="C25" s="76">
        <v>6</v>
      </c>
      <c r="D25" s="76" t="s">
        <v>135</v>
      </c>
      <c r="E25" s="76" t="s">
        <v>136</v>
      </c>
      <c r="F25" s="189">
        <v>2</v>
      </c>
      <c r="G25" s="76" t="s">
        <v>757</v>
      </c>
      <c r="H25" s="76" t="s">
        <v>758</v>
      </c>
      <c r="I25" s="76">
        <v>3</v>
      </c>
      <c r="J25" s="76"/>
      <c r="K25" s="76" t="s">
        <v>691</v>
      </c>
      <c r="L25" s="189">
        <v>2020051290053</v>
      </c>
      <c r="M25" s="76">
        <v>4</v>
      </c>
      <c r="N25" s="76">
        <v>3624</v>
      </c>
      <c r="O25" s="76" t="s">
        <v>767</v>
      </c>
      <c r="P25" s="76" t="s">
        <v>50</v>
      </c>
      <c r="Q25" s="76">
        <v>1</v>
      </c>
      <c r="R25" s="190" t="s">
        <v>100</v>
      </c>
      <c r="S25" s="181">
        <v>1</v>
      </c>
      <c r="T25" s="76" t="s">
        <v>721</v>
      </c>
      <c r="U25" s="76" t="s">
        <v>769</v>
      </c>
      <c r="V25" s="76" t="s">
        <v>210</v>
      </c>
      <c r="W25" s="191">
        <v>1</v>
      </c>
      <c r="X25" s="257" t="s">
        <v>190</v>
      </c>
      <c r="Y25" s="206">
        <v>0.1</v>
      </c>
      <c r="Z25" s="206">
        <v>0.1</v>
      </c>
      <c r="AA25" s="206">
        <v>0.3</v>
      </c>
      <c r="AB25" s="206">
        <v>0.7</v>
      </c>
      <c r="AC25" s="206">
        <v>1</v>
      </c>
      <c r="AD25" s="187">
        <v>0</v>
      </c>
      <c r="AE25" s="187">
        <v>0</v>
      </c>
      <c r="AF25" s="443">
        <v>16050000</v>
      </c>
      <c r="AG25" s="444" t="s">
        <v>466</v>
      </c>
      <c r="AH25" s="228" t="s">
        <v>926</v>
      </c>
      <c r="AI25" s="441">
        <v>3918036</v>
      </c>
      <c r="AJ25" s="188"/>
    </row>
    <row r="26" spans="1:36" s="75" customFormat="1" ht="42.75" x14ac:dyDescent="0.25">
      <c r="A26" s="76">
        <v>3</v>
      </c>
      <c r="B26" s="76" t="s">
        <v>80</v>
      </c>
      <c r="C26" s="76">
        <v>6</v>
      </c>
      <c r="D26" s="76" t="s">
        <v>135</v>
      </c>
      <c r="E26" s="76" t="s">
        <v>136</v>
      </c>
      <c r="F26" s="189">
        <v>3</v>
      </c>
      <c r="G26" s="76" t="s">
        <v>689</v>
      </c>
      <c r="H26" s="76" t="s">
        <v>690</v>
      </c>
      <c r="I26" s="76">
        <v>15</v>
      </c>
      <c r="J26" s="76"/>
      <c r="K26" s="76" t="s">
        <v>691</v>
      </c>
      <c r="L26" s="189">
        <v>2020051290053</v>
      </c>
      <c r="M26" s="76">
        <v>1</v>
      </c>
      <c r="N26" s="76">
        <v>3631</v>
      </c>
      <c r="O26" s="76" t="s">
        <v>770</v>
      </c>
      <c r="P26" s="76" t="s">
        <v>50</v>
      </c>
      <c r="Q26" s="76">
        <v>4</v>
      </c>
      <c r="R26" s="190" t="s">
        <v>51</v>
      </c>
      <c r="S26" s="181">
        <v>1</v>
      </c>
      <c r="T26" s="76" t="s">
        <v>721</v>
      </c>
      <c r="U26" s="76" t="s">
        <v>771</v>
      </c>
      <c r="V26" s="76" t="s">
        <v>50</v>
      </c>
      <c r="W26" s="182">
        <v>4</v>
      </c>
      <c r="X26" s="257" t="s">
        <v>172</v>
      </c>
      <c r="Y26" s="62">
        <v>1</v>
      </c>
      <c r="Z26" s="62">
        <v>0</v>
      </c>
      <c r="AA26" s="63">
        <v>1</v>
      </c>
      <c r="AB26" s="63">
        <v>1</v>
      </c>
      <c r="AC26" s="63">
        <v>1</v>
      </c>
      <c r="AD26" s="187">
        <v>0</v>
      </c>
      <c r="AE26" s="187">
        <v>0</v>
      </c>
      <c r="AF26" s="443">
        <v>9200000</v>
      </c>
      <c r="AG26" s="444" t="s">
        <v>756</v>
      </c>
      <c r="AH26" s="228" t="s">
        <v>155</v>
      </c>
      <c r="AI26" s="309"/>
      <c r="AJ26" s="186"/>
    </row>
    <row r="27" spans="1:36" s="75" customFormat="1" ht="57" x14ac:dyDescent="0.25">
      <c r="A27" s="76">
        <v>3</v>
      </c>
      <c r="B27" s="76" t="s">
        <v>80</v>
      </c>
      <c r="C27" s="76">
        <v>6</v>
      </c>
      <c r="D27" s="76" t="s">
        <v>135</v>
      </c>
      <c r="E27" s="76" t="s">
        <v>136</v>
      </c>
      <c r="F27" s="189">
        <v>3</v>
      </c>
      <c r="G27" s="76" t="s">
        <v>689</v>
      </c>
      <c r="H27" s="76" t="s">
        <v>690</v>
      </c>
      <c r="I27" s="76">
        <v>15</v>
      </c>
      <c r="J27" s="76"/>
      <c r="K27" s="76" t="s">
        <v>691</v>
      </c>
      <c r="L27" s="189">
        <v>2020051290053</v>
      </c>
      <c r="M27" s="76">
        <v>4</v>
      </c>
      <c r="N27" s="76">
        <v>3634</v>
      </c>
      <c r="O27" s="76" t="s">
        <v>772</v>
      </c>
      <c r="P27" s="76" t="s">
        <v>50</v>
      </c>
      <c r="Q27" s="76">
        <v>2</v>
      </c>
      <c r="R27" s="190" t="s">
        <v>100</v>
      </c>
      <c r="S27" s="181">
        <v>2</v>
      </c>
      <c r="T27" s="76" t="s">
        <v>721</v>
      </c>
      <c r="U27" s="76" t="s">
        <v>773</v>
      </c>
      <c r="V27" s="76" t="s">
        <v>50</v>
      </c>
      <c r="W27" s="182">
        <v>4</v>
      </c>
      <c r="X27" s="257" t="s">
        <v>172</v>
      </c>
      <c r="Y27" s="62">
        <v>1</v>
      </c>
      <c r="Z27" s="62">
        <v>1</v>
      </c>
      <c r="AA27" s="63">
        <v>1</v>
      </c>
      <c r="AB27" s="63">
        <v>1</v>
      </c>
      <c r="AC27" s="63">
        <v>1</v>
      </c>
      <c r="AD27" s="184">
        <v>0</v>
      </c>
      <c r="AE27" s="184">
        <v>0</v>
      </c>
      <c r="AF27" s="443">
        <v>41000000</v>
      </c>
      <c r="AG27" s="444" t="s">
        <v>764</v>
      </c>
      <c r="AH27" s="228" t="s">
        <v>55</v>
      </c>
      <c r="AI27" s="309">
        <v>0</v>
      </c>
      <c r="AJ27" s="188" t="s">
        <v>1036</v>
      </c>
    </row>
    <row r="28" spans="1:36" s="75" customFormat="1" ht="42.75" x14ac:dyDescent="0.25">
      <c r="A28" s="76">
        <v>2</v>
      </c>
      <c r="B28" s="76" t="s">
        <v>74</v>
      </c>
      <c r="C28" s="76">
        <v>6</v>
      </c>
      <c r="D28" s="76" t="s">
        <v>774</v>
      </c>
      <c r="E28" s="76" t="s">
        <v>775</v>
      </c>
      <c r="F28" s="189">
        <v>2</v>
      </c>
      <c r="G28" s="76" t="s">
        <v>777</v>
      </c>
      <c r="H28" s="76" t="s">
        <v>778</v>
      </c>
      <c r="I28" s="76">
        <v>17</v>
      </c>
      <c r="J28" s="76">
        <v>8</v>
      </c>
      <c r="K28" s="76" t="s">
        <v>776</v>
      </c>
      <c r="L28" s="189">
        <v>2020051290055</v>
      </c>
      <c r="M28" s="76">
        <v>1</v>
      </c>
      <c r="N28" s="76">
        <v>2621</v>
      </c>
      <c r="O28" s="76" t="s">
        <v>779</v>
      </c>
      <c r="P28" s="76" t="s">
        <v>50</v>
      </c>
      <c r="Q28" s="76">
        <v>13</v>
      </c>
      <c r="R28" s="190" t="s">
        <v>51</v>
      </c>
      <c r="S28" s="181">
        <v>8</v>
      </c>
      <c r="T28" s="76" t="s">
        <v>721</v>
      </c>
      <c r="U28" s="76" t="s">
        <v>780</v>
      </c>
      <c r="V28" s="76" t="s">
        <v>50</v>
      </c>
      <c r="W28" s="182">
        <v>6</v>
      </c>
      <c r="X28" s="257" t="s">
        <v>172</v>
      </c>
      <c r="Y28" s="62">
        <v>0</v>
      </c>
      <c r="Z28" s="62">
        <v>0</v>
      </c>
      <c r="AA28" s="63">
        <v>2</v>
      </c>
      <c r="AB28" s="63">
        <v>2</v>
      </c>
      <c r="AC28" s="63">
        <v>2</v>
      </c>
      <c r="AD28" s="187">
        <v>0</v>
      </c>
      <c r="AE28" s="187">
        <v>0</v>
      </c>
      <c r="AF28" s="256">
        <v>19800000</v>
      </c>
      <c r="AG28" s="445" t="s">
        <v>430</v>
      </c>
      <c r="AH28" s="228" t="s">
        <v>155</v>
      </c>
      <c r="AI28" s="309">
        <v>0</v>
      </c>
      <c r="AJ28" s="186"/>
    </row>
    <row r="29" spans="1:36" s="75" customFormat="1" ht="42.75" x14ac:dyDescent="0.25">
      <c r="A29" s="76">
        <v>2</v>
      </c>
      <c r="B29" s="76" t="s">
        <v>74</v>
      </c>
      <c r="C29" s="76">
        <v>6</v>
      </c>
      <c r="D29" s="76" t="s">
        <v>774</v>
      </c>
      <c r="E29" s="76" t="s">
        <v>775</v>
      </c>
      <c r="F29" s="189">
        <v>2</v>
      </c>
      <c r="G29" s="76" t="s">
        <v>777</v>
      </c>
      <c r="H29" s="76" t="s">
        <v>778</v>
      </c>
      <c r="I29" s="76">
        <v>17</v>
      </c>
      <c r="J29" s="76">
        <v>8</v>
      </c>
      <c r="K29" s="76" t="s">
        <v>776</v>
      </c>
      <c r="L29" s="189">
        <v>2020051290055</v>
      </c>
      <c r="M29" s="76">
        <v>3</v>
      </c>
      <c r="N29" s="76">
        <v>2623</v>
      </c>
      <c r="O29" s="76" t="s">
        <v>781</v>
      </c>
      <c r="P29" s="76" t="s">
        <v>50</v>
      </c>
      <c r="Q29" s="76">
        <v>6</v>
      </c>
      <c r="R29" s="190" t="s">
        <v>51</v>
      </c>
      <c r="S29" s="181">
        <v>1</v>
      </c>
      <c r="T29" s="76" t="s">
        <v>721</v>
      </c>
      <c r="U29" s="76" t="s">
        <v>782</v>
      </c>
      <c r="V29" s="76" t="s">
        <v>50</v>
      </c>
      <c r="W29" s="182">
        <v>2</v>
      </c>
      <c r="X29" s="257" t="s">
        <v>190</v>
      </c>
      <c r="Y29" s="62">
        <v>0</v>
      </c>
      <c r="Z29" s="62">
        <v>1</v>
      </c>
      <c r="AA29" s="63">
        <v>1</v>
      </c>
      <c r="AB29" s="63">
        <v>1</v>
      </c>
      <c r="AC29" s="63">
        <v>0</v>
      </c>
      <c r="AD29" s="184">
        <v>0</v>
      </c>
      <c r="AE29" s="184">
        <v>0</v>
      </c>
      <c r="AF29" s="256">
        <v>17000000</v>
      </c>
      <c r="AG29" s="445" t="s">
        <v>430</v>
      </c>
      <c r="AH29" s="228" t="s">
        <v>155</v>
      </c>
      <c r="AI29" s="442">
        <v>1272533</v>
      </c>
      <c r="AJ29" s="186"/>
    </row>
    <row r="30" spans="1:36" s="75" customFormat="1" ht="42.75" x14ac:dyDescent="0.25">
      <c r="A30" s="76">
        <v>2</v>
      </c>
      <c r="B30" s="76" t="s">
        <v>74</v>
      </c>
      <c r="C30" s="76">
        <v>6</v>
      </c>
      <c r="D30" s="76" t="s">
        <v>774</v>
      </c>
      <c r="E30" s="76" t="s">
        <v>775</v>
      </c>
      <c r="F30" s="189">
        <v>2</v>
      </c>
      <c r="G30" s="76" t="s">
        <v>777</v>
      </c>
      <c r="H30" s="76" t="s">
        <v>778</v>
      </c>
      <c r="I30" s="76">
        <v>17</v>
      </c>
      <c r="J30" s="76">
        <v>8</v>
      </c>
      <c r="K30" s="76" t="s">
        <v>776</v>
      </c>
      <c r="L30" s="189">
        <v>2020051290055</v>
      </c>
      <c r="M30" s="76">
        <v>3</v>
      </c>
      <c r="N30" s="76">
        <v>2623</v>
      </c>
      <c r="O30" s="76" t="s">
        <v>781</v>
      </c>
      <c r="P30" s="76" t="s">
        <v>50</v>
      </c>
      <c r="Q30" s="76">
        <v>6</v>
      </c>
      <c r="R30" s="190" t="s">
        <v>51</v>
      </c>
      <c r="S30" s="181">
        <v>1</v>
      </c>
      <c r="T30" s="76" t="s">
        <v>721</v>
      </c>
      <c r="U30" s="76" t="s">
        <v>783</v>
      </c>
      <c r="V30" s="76" t="s">
        <v>50</v>
      </c>
      <c r="W30" s="182">
        <v>3</v>
      </c>
      <c r="X30" s="257" t="s">
        <v>190</v>
      </c>
      <c r="Y30" s="62">
        <v>0</v>
      </c>
      <c r="Z30" s="62">
        <v>0</v>
      </c>
      <c r="AA30" s="63">
        <v>1</v>
      </c>
      <c r="AB30" s="63">
        <v>1</v>
      </c>
      <c r="AC30" s="63">
        <v>1</v>
      </c>
      <c r="AD30" s="187">
        <v>0</v>
      </c>
      <c r="AE30" s="187">
        <v>0</v>
      </c>
      <c r="AF30" s="256">
        <v>17000000</v>
      </c>
      <c r="AG30" s="445" t="s">
        <v>430</v>
      </c>
      <c r="AH30" s="228" t="s">
        <v>155</v>
      </c>
      <c r="AI30" s="309">
        <v>0</v>
      </c>
      <c r="AJ30" s="186"/>
    </row>
    <row r="31" spans="1:36" s="75" customFormat="1" ht="42.75" x14ac:dyDescent="0.25">
      <c r="A31" s="76">
        <v>2</v>
      </c>
      <c r="B31" s="76" t="s">
        <v>74</v>
      </c>
      <c r="C31" s="76">
        <v>3</v>
      </c>
      <c r="D31" s="76" t="s">
        <v>75</v>
      </c>
      <c r="E31" s="76" t="s">
        <v>76</v>
      </c>
      <c r="F31" s="189">
        <v>2</v>
      </c>
      <c r="G31" s="76" t="s">
        <v>784</v>
      </c>
      <c r="H31" s="76" t="s">
        <v>785</v>
      </c>
      <c r="I31" s="76">
        <v>10</v>
      </c>
      <c r="J31" s="76">
        <v>8</v>
      </c>
      <c r="K31" s="76" t="s">
        <v>786</v>
      </c>
      <c r="L31" s="189">
        <v>2020051290049</v>
      </c>
      <c r="M31" s="76">
        <v>1</v>
      </c>
      <c r="N31" s="76">
        <v>2321</v>
      </c>
      <c r="O31" s="76" t="s">
        <v>787</v>
      </c>
      <c r="P31" s="76" t="s">
        <v>50</v>
      </c>
      <c r="Q31" s="76">
        <v>100</v>
      </c>
      <c r="R31" s="190" t="s">
        <v>51</v>
      </c>
      <c r="S31" s="181">
        <v>30</v>
      </c>
      <c r="T31" s="76" t="s">
        <v>721</v>
      </c>
      <c r="U31" s="194" t="s">
        <v>788</v>
      </c>
      <c r="V31" s="76" t="s">
        <v>50</v>
      </c>
      <c r="W31" s="182">
        <v>9</v>
      </c>
      <c r="X31" s="257" t="s">
        <v>172</v>
      </c>
      <c r="Y31" s="62">
        <v>0</v>
      </c>
      <c r="Z31" s="62">
        <v>8</v>
      </c>
      <c r="AA31" s="63">
        <v>3</v>
      </c>
      <c r="AB31" s="63">
        <v>3</v>
      </c>
      <c r="AC31" s="63">
        <v>3</v>
      </c>
      <c r="AD31" s="187">
        <v>0</v>
      </c>
      <c r="AE31" s="187">
        <v>0</v>
      </c>
      <c r="AF31" s="256">
        <v>17800000</v>
      </c>
      <c r="AG31" s="228" t="s">
        <v>431</v>
      </c>
      <c r="AH31" s="228" t="s">
        <v>155</v>
      </c>
      <c r="AI31" s="309"/>
      <c r="AJ31" s="188" t="s">
        <v>1036</v>
      </c>
    </row>
    <row r="32" spans="1:36" s="75" customFormat="1" ht="42.75" x14ac:dyDescent="0.25">
      <c r="A32" s="76">
        <v>2</v>
      </c>
      <c r="B32" s="76" t="s">
        <v>74</v>
      </c>
      <c r="C32" s="76">
        <v>3</v>
      </c>
      <c r="D32" s="76" t="s">
        <v>75</v>
      </c>
      <c r="E32" s="76" t="s">
        <v>76</v>
      </c>
      <c r="F32" s="189">
        <v>2</v>
      </c>
      <c r="G32" s="76" t="s">
        <v>784</v>
      </c>
      <c r="H32" s="76" t="s">
        <v>785</v>
      </c>
      <c r="I32" s="76">
        <v>10</v>
      </c>
      <c r="J32" s="76">
        <v>8</v>
      </c>
      <c r="K32" s="76" t="s">
        <v>786</v>
      </c>
      <c r="L32" s="189">
        <v>2020051290049</v>
      </c>
      <c r="M32" s="76">
        <v>2</v>
      </c>
      <c r="N32" s="76">
        <v>2322</v>
      </c>
      <c r="O32" s="76" t="s">
        <v>790</v>
      </c>
      <c r="P32" s="76" t="s">
        <v>50</v>
      </c>
      <c r="Q32" s="76">
        <v>4</v>
      </c>
      <c r="R32" s="190" t="s">
        <v>51</v>
      </c>
      <c r="S32" s="181">
        <v>1</v>
      </c>
      <c r="T32" s="76" t="s">
        <v>721</v>
      </c>
      <c r="U32" s="194" t="s">
        <v>791</v>
      </c>
      <c r="V32" s="76" t="s">
        <v>50</v>
      </c>
      <c r="W32" s="182">
        <v>27</v>
      </c>
      <c r="X32" s="257" t="s">
        <v>172</v>
      </c>
      <c r="Y32" s="62">
        <v>2</v>
      </c>
      <c r="Z32" s="62">
        <v>1</v>
      </c>
      <c r="AA32" s="63">
        <v>10</v>
      </c>
      <c r="AB32" s="63">
        <v>10</v>
      </c>
      <c r="AC32" s="63">
        <v>5</v>
      </c>
      <c r="AD32" s="184">
        <v>0</v>
      </c>
      <c r="AE32" s="184">
        <v>0</v>
      </c>
      <c r="AF32" s="256">
        <v>17800000</v>
      </c>
      <c r="AG32" s="228" t="s">
        <v>431</v>
      </c>
      <c r="AH32" s="228" t="s">
        <v>155</v>
      </c>
      <c r="AI32" s="309">
        <v>0</v>
      </c>
      <c r="AJ32" s="188" t="s">
        <v>1036</v>
      </c>
    </row>
    <row r="33" spans="1:36" s="75" customFormat="1" ht="42.75" x14ac:dyDescent="0.25">
      <c r="A33" s="76">
        <v>2</v>
      </c>
      <c r="B33" s="76" t="s">
        <v>74</v>
      </c>
      <c r="C33" s="76">
        <v>3</v>
      </c>
      <c r="D33" s="76" t="s">
        <v>75</v>
      </c>
      <c r="E33" s="76" t="s">
        <v>76</v>
      </c>
      <c r="F33" s="189">
        <v>2</v>
      </c>
      <c r="G33" s="76" t="s">
        <v>784</v>
      </c>
      <c r="H33" s="76" t="s">
        <v>785</v>
      </c>
      <c r="I33" s="76">
        <v>10</v>
      </c>
      <c r="J33" s="76">
        <v>8</v>
      </c>
      <c r="K33" s="76" t="s">
        <v>786</v>
      </c>
      <c r="L33" s="189">
        <v>2020051290049</v>
      </c>
      <c r="M33" s="76">
        <v>4</v>
      </c>
      <c r="N33" s="76">
        <v>2324</v>
      </c>
      <c r="O33" s="76" t="s">
        <v>792</v>
      </c>
      <c r="P33" s="76" t="s">
        <v>50</v>
      </c>
      <c r="Q33" s="76">
        <v>13</v>
      </c>
      <c r="R33" s="190" t="s">
        <v>51</v>
      </c>
      <c r="S33" s="181">
        <v>4</v>
      </c>
      <c r="T33" s="76" t="s">
        <v>721</v>
      </c>
      <c r="U33" s="194" t="s">
        <v>793</v>
      </c>
      <c r="V33" s="76" t="s">
        <v>50</v>
      </c>
      <c r="W33" s="182">
        <v>11</v>
      </c>
      <c r="X33" s="257" t="s">
        <v>172</v>
      </c>
      <c r="Y33" s="62">
        <v>2</v>
      </c>
      <c r="Z33" s="62">
        <v>3</v>
      </c>
      <c r="AA33" s="63">
        <v>3</v>
      </c>
      <c r="AB33" s="63">
        <v>3</v>
      </c>
      <c r="AC33" s="63">
        <v>3</v>
      </c>
      <c r="AD33" s="184">
        <v>0</v>
      </c>
      <c r="AE33" s="184">
        <v>0</v>
      </c>
      <c r="AF33" s="256">
        <v>17800000</v>
      </c>
      <c r="AG33" s="228" t="s">
        <v>431</v>
      </c>
      <c r="AH33" s="228" t="s">
        <v>155</v>
      </c>
      <c r="AI33" s="309">
        <v>0</v>
      </c>
      <c r="AJ33" s="188" t="s">
        <v>1036</v>
      </c>
    </row>
    <row r="34" spans="1:36" s="75" customFormat="1" ht="42.75" x14ac:dyDescent="0.25">
      <c r="A34" s="76">
        <v>2</v>
      </c>
      <c r="B34" s="76" t="s">
        <v>74</v>
      </c>
      <c r="C34" s="76">
        <v>2</v>
      </c>
      <c r="D34" s="76" t="s">
        <v>794</v>
      </c>
      <c r="E34" s="76" t="s">
        <v>795</v>
      </c>
      <c r="F34" s="189">
        <v>1</v>
      </c>
      <c r="G34" s="76" t="s">
        <v>796</v>
      </c>
      <c r="H34" s="76" t="s">
        <v>797</v>
      </c>
      <c r="I34" s="76">
        <v>11</v>
      </c>
      <c r="J34" s="76"/>
      <c r="K34" s="76" t="s">
        <v>798</v>
      </c>
      <c r="L34" s="189">
        <v>2020051290034</v>
      </c>
      <c r="M34" s="76">
        <v>1</v>
      </c>
      <c r="N34" s="76">
        <v>2211</v>
      </c>
      <c r="O34" s="76" t="s">
        <v>799</v>
      </c>
      <c r="P34" s="76" t="s">
        <v>84</v>
      </c>
      <c r="Q34" s="190">
        <v>1</v>
      </c>
      <c r="R34" s="190" t="s">
        <v>100</v>
      </c>
      <c r="S34" s="192">
        <v>0.5</v>
      </c>
      <c r="T34" s="76" t="s">
        <v>721</v>
      </c>
      <c r="U34" s="190" t="s">
        <v>800</v>
      </c>
      <c r="V34" s="76" t="s">
        <v>50</v>
      </c>
      <c r="W34" s="182">
        <v>1</v>
      </c>
      <c r="X34" s="183" t="s">
        <v>211</v>
      </c>
      <c r="Y34" s="244">
        <v>0</v>
      </c>
      <c r="Z34" s="62">
        <v>0</v>
      </c>
      <c r="AA34" s="244">
        <v>1</v>
      </c>
      <c r="AB34" s="244">
        <v>0</v>
      </c>
      <c r="AC34" s="244">
        <v>0</v>
      </c>
      <c r="AD34" s="184">
        <v>0</v>
      </c>
      <c r="AE34" s="184">
        <v>0</v>
      </c>
      <c r="AF34" s="195">
        <v>40000000</v>
      </c>
      <c r="AG34" s="255" t="s">
        <v>789</v>
      </c>
      <c r="AH34" s="228" t="s">
        <v>55</v>
      </c>
      <c r="AI34" s="309">
        <v>0</v>
      </c>
      <c r="AJ34" s="186"/>
    </row>
    <row r="35" spans="1:36" s="75" customFormat="1" ht="42.75" x14ac:dyDescent="0.25">
      <c r="A35" s="76">
        <v>2</v>
      </c>
      <c r="B35" s="76" t="s">
        <v>74</v>
      </c>
      <c r="C35" s="76">
        <v>2</v>
      </c>
      <c r="D35" s="76" t="s">
        <v>794</v>
      </c>
      <c r="E35" s="76" t="s">
        <v>795</v>
      </c>
      <c r="F35" s="189">
        <v>1</v>
      </c>
      <c r="G35" s="76" t="s">
        <v>796</v>
      </c>
      <c r="H35" s="76" t="s">
        <v>797</v>
      </c>
      <c r="I35" s="76">
        <v>11</v>
      </c>
      <c r="J35" s="76"/>
      <c r="K35" s="76" t="s">
        <v>801</v>
      </c>
      <c r="L35" s="189">
        <v>2020051290034</v>
      </c>
      <c r="M35" s="76">
        <v>2</v>
      </c>
      <c r="N35" s="76">
        <v>2212</v>
      </c>
      <c r="O35" s="76" t="s">
        <v>802</v>
      </c>
      <c r="P35" s="76" t="s">
        <v>50</v>
      </c>
      <c r="Q35" s="76">
        <v>4</v>
      </c>
      <c r="R35" s="190" t="s">
        <v>100</v>
      </c>
      <c r="S35" s="181">
        <v>4</v>
      </c>
      <c r="T35" s="76" t="s">
        <v>721</v>
      </c>
      <c r="U35" s="194" t="s">
        <v>803</v>
      </c>
      <c r="V35" s="76" t="s">
        <v>50</v>
      </c>
      <c r="W35" s="182">
        <v>12</v>
      </c>
      <c r="X35" s="183" t="s">
        <v>190</v>
      </c>
      <c r="Y35" s="62">
        <v>1</v>
      </c>
      <c r="Z35" s="62">
        <v>8</v>
      </c>
      <c r="AA35" s="63">
        <v>4</v>
      </c>
      <c r="AB35" s="63">
        <v>4</v>
      </c>
      <c r="AC35" s="63">
        <v>3</v>
      </c>
      <c r="AD35" s="187">
        <v>0</v>
      </c>
      <c r="AE35" s="187">
        <v>0</v>
      </c>
      <c r="AF35" s="254">
        <v>68550000</v>
      </c>
      <c r="AG35" s="255" t="s">
        <v>414</v>
      </c>
      <c r="AH35" s="228" t="s">
        <v>155</v>
      </c>
      <c r="AI35" s="442">
        <v>3713500</v>
      </c>
      <c r="AJ35" s="186"/>
    </row>
    <row r="36" spans="1:36" s="75" customFormat="1" ht="42.75" x14ac:dyDescent="0.25">
      <c r="A36" s="76">
        <v>2</v>
      </c>
      <c r="B36" s="76" t="s">
        <v>74</v>
      </c>
      <c r="C36" s="76">
        <v>2</v>
      </c>
      <c r="D36" s="76" t="s">
        <v>794</v>
      </c>
      <c r="E36" s="76" t="s">
        <v>795</v>
      </c>
      <c r="F36" s="189">
        <v>1</v>
      </c>
      <c r="G36" s="76" t="s">
        <v>796</v>
      </c>
      <c r="H36" s="76" t="s">
        <v>797</v>
      </c>
      <c r="I36" s="76">
        <v>8</v>
      </c>
      <c r="J36" s="76">
        <v>10</v>
      </c>
      <c r="K36" s="76" t="s">
        <v>801</v>
      </c>
      <c r="L36" s="189">
        <v>2020051290034</v>
      </c>
      <c r="M36" s="76">
        <v>3</v>
      </c>
      <c r="N36" s="76">
        <v>2213</v>
      </c>
      <c r="O36" s="76" t="s">
        <v>804</v>
      </c>
      <c r="P36" s="76" t="s">
        <v>50</v>
      </c>
      <c r="Q36" s="76">
        <v>4</v>
      </c>
      <c r="R36" s="190" t="s">
        <v>51</v>
      </c>
      <c r="S36" s="181">
        <v>1</v>
      </c>
      <c r="T36" s="76" t="s">
        <v>721</v>
      </c>
      <c r="U36" s="194" t="s">
        <v>976</v>
      </c>
      <c r="V36" s="76" t="s">
        <v>50</v>
      </c>
      <c r="W36" s="182">
        <v>1</v>
      </c>
      <c r="X36" s="183" t="s">
        <v>172</v>
      </c>
      <c r="Y36" s="62">
        <v>0</v>
      </c>
      <c r="Z36" s="62">
        <v>0</v>
      </c>
      <c r="AA36" s="63">
        <v>1</v>
      </c>
      <c r="AB36" s="63">
        <v>0</v>
      </c>
      <c r="AC36" s="63">
        <v>0</v>
      </c>
      <c r="AD36" s="187">
        <v>0</v>
      </c>
      <c r="AE36" s="187">
        <v>0</v>
      </c>
      <c r="AF36" s="195">
        <v>39000000</v>
      </c>
      <c r="AG36" s="255" t="s">
        <v>789</v>
      </c>
      <c r="AH36" s="228" t="s">
        <v>55</v>
      </c>
      <c r="AI36" s="309">
        <v>0</v>
      </c>
      <c r="AJ36" s="186"/>
    </row>
    <row r="37" spans="1:36" s="75" customFormat="1" ht="57" x14ac:dyDescent="0.25">
      <c r="A37" s="76">
        <v>2</v>
      </c>
      <c r="B37" s="76" t="s">
        <v>74</v>
      </c>
      <c r="C37" s="76">
        <v>2</v>
      </c>
      <c r="D37" s="76" t="s">
        <v>794</v>
      </c>
      <c r="E37" s="76" t="s">
        <v>795</v>
      </c>
      <c r="F37" s="189">
        <v>1</v>
      </c>
      <c r="G37" s="76" t="s">
        <v>796</v>
      </c>
      <c r="H37" s="76" t="s">
        <v>797</v>
      </c>
      <c r="I37" s="76">
        <v>8</v>
      </c>
      <c r="J37" s="76">
        <v>10</v>
      </c>
      <c r="K37" s="76" t="s">
        <v>801</v>
      </c>
      <c r="L37" s="189">
        <v>2020051290034</v>
      </c>
      <c r="M37" s="76">
        <v>4</v>
      </c>
      <c r="N37" s="76">
        <v>2214</v>
      </c>
      <c r="O37" s="76" t="s">
        <v>805</v>
      </c>
      <c r="P37" s="76" t="s">
        <v>50</v>
      </c>
      <c r="Q37" s="76">
        <v>4</v>
      </c>
      <c r="R37" s="190" t="s">
        <v>51</v>
      </c>
      <c r="S37" s="181">
        <v>1</v>
      </c>
      <c r="T37" s="76" t="s">
        <v>721</v>
      </c>
      <c r="U37" s="76" t="s">
        <v>806</v>
      </c>
      <c r="V37" s="76" t="s">
        <v>50</v>
      </c>
      <c r="W37" s="182">
        <v>1</v>
      </c>
      <c r="X37" s="183" t="s">
        <v>190</v>
      </c>
      <c r="Y37" s="62">
        <v>0</v>
      </c>
      <c r="Z37" s="62">
        <v>0</v>
      </c>
      <c r="AA37" s="63">
        <v>0</v>
      </c>
      <c r="AB37" s="63">
        <v>1</v>
      </c>
      <c r="AC37" s="63">
        <v>0</v>
      </c>
      <c r="AD37" s="184">
        <v>0</v>
      </c>
      <c r="AE37" s="184">
        <v>0</v>
      </c>
      <c r="AF37" s="195">
        <v>39000000</v>
      </c>
      <c r="AG37" s="255" t="s">
        <v>789</v>
      </c>
      <c r="AH37" s="228" t="s">
        <v>55</v>
      </c>
      <c r="AI37" s="309">
        <v>0</v>
      </c>
      <c r="AJ37" s="186"/>
    </row>
    <row r="38" spans="1:36" s="75" customFormat="1" ht="42.75" x14ac:dyDescent="0.25">
      <c r="A38" s="76">
        <v>2</v>
      </c>
      <c r="B38" s="76" t="s">
        <v>74</v>
      </c>
      <c r="C38" s="76">
        <v>2</v>
      </c>
      <c r="D38" s="76" t="s">
        <v>794</v>
      </c>
      <c r="E38" s="76" t="s">
        <v>795</v>
      </c>
      <c r="F38" s="189">
        <v>1</v>
      </c>
      <c r="G38" s="76" t="s">
        <v>796</v>
      </c>
      <c r="H38" s="76" t="s">
        <v>797</v>
      </c>
      <c r="I38" s="76">
        <v>10</v>
      </c>
      <c r="J38" s="76">
        <v>8</v>
      </c>
      <c r="K38" s="76" t="s">
        <v>801</v>
      </c>
      <c r="L38" s="189">
        <v>2020051290034</v>
      </c>
      <c r="M38" s="76">
        <v>5</v>
      </c>
      <c r="N38" s="76">
        <v>2215</v>
      </c>
      <c r="O38" s="76" t="s">
        <v>807</v>
      </c>
      <c r="P38" s="76" t="s">
        <v>50</v>
      </c>
      <c r="Q38" s="76">
        <v>20</v>
      </c>
      <c r="R38" s="190" t="s">
        <v>51</v>
      </c>
      <c r="S38" s="181">
        <v>6</v>
      </c>
      <c r="T38" s="76" t="s">
        <v>721</v>
      </c>
      <c r="U38" s="194" t="s">
        <v>808</v>
      </c>
      <c r="V38" s="76" t="s">
        <v>50</v>
      </c>
      <c r="W38" s="182">
        <v>9</v>
      </c>
      <c r="X38" s="183" t="s">
        <v>190</v>
      </c>
      <c r="Y38" s="62">
        <v>1</v>
      </c>
      <c r="Z38" s="62">
        <v>0</v>
      </c>
      <c r="AA38" s="63">
        <v>2</v>
      </c>
      <c r="AB38" s="63">
        <v>3</v>
      </c>
      <c r="AC38" s="63">
        <v>3</v>
      </c>
      <c r="AD38" s="187">
        <v>0</v>
      </c>
      <c r="AE38" s="187">
        <v>0</v>
      </c>
      <c r="AF38" s="195">
        <v>39000000</v>
      </c>
      <c r="AG38" s="255" t="s">
        <v>789</v>
      </c>
      <c r="AH38" s="228" t="s">
        <v>55</v>
      </c>
      <c r="AI38" s="309">
        <v>0</v>
      </c>
      <c r="AJ38" s="186"/>
    </row>
    <row r="39" spans="1:36" s="75" customFormat="1" ht="42.75" x14ac:dyDescent="0.25">
      <c r="A39" s="76">
        <v>2</v>
      </c>
      <c r="B39" s="76" t="s">
        <v>74</v>
      </c>
      <c r="C39" s="76">
        <v>3</v>
      </c>
      <c r="D39" s="76" t="s">
        <v>75</v>
      </c>
      <c r="E39" s="76" t="s">
        <v>76</v>
      </c>
      <c r="F39" s="189">
        <v>1</v>
      </c>
      <c r="G39" s="76" t="s">
        <v>77</v>
      </c>
      <c r="H39" s="76" t="s">
        <v>78</v>
      </c>
      <c r="I39" s="76">
        <v>10</v>
      </c>
      <c r="J39" s="76">
        <v>8</v>
      </c>
      <c r="K39" s="76" t="s">
        <v>801</v>
      </c>
      <c r="L39" s="189">
        <v>2020051290034</v>
      </c>
      <c r="M39" s="76">
        <v>1</v>
      </c>
      <c r="N39" s="76">
        <v>2311</v>
      </c>
      <c r="O39" s="76" t="s">
        <v>809</v>
      </c>
      <c r="P39" s="76" t="s">
        <v>50</v>
      </c>
      <c r="Q39" s="76">
        <v>55</v>
      </c>
      <c r="R39" s="190" t="s">
        <v>51</v>
      </c>
      <c r="S39" s="181">
        <v>16</v>
      </c>
      <c r="T39" s="76" t="s">
        <v>721</v>
      </c>
      <c r="U39" s="194" t="s">
        <v>810</v>
      </c>
      <c r="V39" s="76" t="s">
        <v>50</v>
      </c>
      <c r="W39" s="182">
        <v>12</v>
      </c>
      <c r="X39" s="183" t="s">
        <v>190</v>
      </c>
      <c r="Y39" s="62">
        <v>3</v>
      </c>
      <c r="Z39" s="62">
        <v>2</v>
      </c>
      <c r="AA39" s="63">
        <v>3</v>
      </c>
      <c r="AB39" s="63">
        <v>3</v>
      </c>
      <c r="AC39" s="63">
        <v>3</v>
      </c>
      <c r="AD39" s="187">
        <v>0</v>
      </c>
      <c r="AE39" s="187">
        <v>0</v>
      </c>
      <c r="AF39" s="195">
        <v>39000000</v>
      </c>
      <c r="AG39" s="255" t="s">
        <v>789</v>
      </c>
      <c r="AH39" s="228" t="s">
        <v>55</v>
      </c>
      <c r="AI39" s="309">
        <v>10146950</v>
      </c>
      <c r="AJ39" s="403"/>
    </row>
    <row r="40" spans="1:36" s="75" customFormat="1" ht="57" x14ac:dyDescent="0.25">
      <c r="A40" s="76">
        <v>2</v>
      </c>
      <c r="B40" s="76" t="s">
        <v>74</v>
      </c>
      <c r="C40" s="76">
        <v>3</v>
      </c>
      <c r="D40" s="76" t="s">
        <v>75</v>
      </c>
      <c r="E40" s="76" t="s">
        <v>76</v>
      </c>
      <c r="F40" s="189">
        <v>1</v>
      </c>
      <c r="G40" s="76" t="s">
        <v>77</v>
      </c>
      <c r="H40" s="76" t="s">
        <v>78</v>
      </c>
      <c r="I40" s="76">
        <v>10</v>
      </c>
      <c r="J40" s="76"/>
      <c r="K40" s="76" t="s">
        <v>801</v>
      </c>
      <c r="L40" s="189">
        <v>2020051290034</v>
      </c>
      <c r="M40" s="76">
        <v>4</v>
      </c>
      <c r="N40" s="76">
        <v>2314</v>
      </c>
      <c r="O40" s="76" t="s">
        <v>811</v>
      </c>
      <c r="P40" s="76" t="s">
        <v>50</v>
      </c>
      <c r="Q40" s="76">
        <v>4</v>
      </c>
      <c r="R40" s="190" t="s">
        <v>51</v>
      </c>
      <c r="S40" s="181">
        <v>1</v>
      </c>
      <c r="T40" s="76" t="s">
        <v>721</v>
      </c>
      <c r="U40" s="194" t="s">
        <v>812</v>
      </c>
      <c r="V40" s="76" t="s">
        <v>50</v>
      </c>
      <c r="W40" s="196">
        <v>3</v>
      </c>
      <c r="X40" s="183" t="s">
        <v>211</v>
      </c>
      <c r="Y40" s="62">
        <v>0</v>
      </c>
      <c r="Z40" s="62">
        <v>1</v>
      </c>
      <c r="AA40" s="63">
        <v>1</v>
      </c>
      <c r="AB40" s="63">
        <v>1</v>
      </c>
      <c r="AC40" s="63">
        <v>1</v>
      </c>
      <c r="AD40" s="187">
        <v>0</v>
      </c>
      <c r="AE40" s="187">
        <v>0</v>
      </c>
      <c r="AF40" s="195">
        <v>39000000</v>
      </c>
      <c r="AG40" s="255" t="s">
        <v>789</v>
      </c>
      <c r="AH40" s="228" t="s">
        <v>55</v>
      </c>
      <c r="AI40" s="309">
        <v>10146950</v>
      </c>
      <c r="AJ40" s="186"/>
    </row>
    <row r="41" spans="1:36" hidden="1" x14ac:dyDescent="0.25">
      <c r="A41" s="74"/>
      <c r="B41" s="74"/>
      <c r="C41" s="74"/>
      <c r="D41" s="74"/>
      <c r="E41" s="74"/>
      <c r="F41" s="74"/>
      <c r="G41" s="74"/>
      <c r="H41" s="74"/>
      <c r="I41" s="74"/>
      <c r="J41" s="74"/>
      <c r="K41" s="74"/>
      <c r="L41" s="197"/>
      <c r="M41" s="74"/>
      <c r="N41" s="74"/>
      <c r="O41" s="74"/>
      <c r="P41" s="74"/>
      <c r="Q41" s="74"/>
      <c r="R41" s="74"/>
      <c r="S41" s="198"/>
      <c r="T41" s="74"/>
      <c r="U41" s="74"/>
      <c r="V41" s="74"/>
      <c r="W41" s="62"/>
      <c r="X41" s="199"/>
      <c r="Y41" s="62"/>
      <c r="Z41" s="62"/>
      <c r="AA41" s="63"/>
      <c r="AB41" s="63"/>
      <c r="AC41" s="63"/>
      <c r="AD41" s="187"/>
      <c r="AE41" s="187"/>
      <c r="AF41" s="188"/>
      <c r="AG41" s="200"/>
      <c r="AH41" s="193"/>
      <c r="AI41" s="201"/>
      <c r="AJ41" s="186"/>
    </row>
  </sheetData>
  <autoFilter ref="A8:AJ40"/>
  <mergeCells count="19">
    <mergeCell ref="A7:T7"/>
    <mergeCell ref="U7:AD7"/>
    <mergeCell ref="AF7:AI7"/>
    <mergeCell ref="AJ7:AJ8"/>
    <mergeCell ref="A5:B5"/>
    <mergeCell ref="C5:AJ5"/>
    <mergeCell ref="A6:B6"/>
    <mergeCell ref="C6:G6"/>
    <mergeCell ref="H6:J6"/>
    <mergeCell ref="K6:N6"/>
    <mergeCell ref="P6:T6"/>
    <mergeCell ref="W6:X6"/>
    <mergeCell ref="AA6:AJ6"/>
    <mergeCell ref="A1:B4"/>
    <mergeCell ref="C1:AH4"/>
    <mergeCell ref="AI1:AJ1"/>
    <mergeCell ref="AI2:AJ2"/>
    <mergeCell ref="AI3:AJ3"/>
    <mergeCell ref="AI4:AJ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10"/>
  <sheetViews>
    <sheetView showGridLines="0" topLeftCell="P1" workbookViewId="0">
      <selection activeCell="W6" sqref="W6:X6"/>
    </sheetView>
  </sheetViews>
  <sheetFormatPr baseColWidth="10" defaultColWidth="16.42578125" defaultRowHeight="14.25" outlineLevelCol="1" x14ac:dyDescent="0.3"/>
  <cols>
    <col min="1" max="1" width="2" style="75" bestFit="1" customWidth="1"/>
    <col min="2" max="2" width="35.140625" style="75" bestFit="1" customWidth="1"/>
    <col min="3" max="3" width="2" style="75" hidden="1" customWidth="1" outlineLevel="1"/>
    <col min="4" max="4" width="5.28515625" style="75" hidden="1" customWidth="1" outlineLevel="1"/>
    <col min="5" max="5" width="29" style="75" bestFit="1" customWidth="1" collapsed="1"/>
    <col min="6" max="6" width="2" style="75" hidden="1" customWidth="1" outlineLevel="1"/>
    <col min="7" max="7" width="5.28515625" style="75" hidden="1" customWidth="1" outlineLevel="1"/>
    <col min="8" max="8" width="34.28515625" style="75" customWidth="1" collapsed="1"/>
    <col min="9" max="9" width="8.85546875" style="75" hidden="1" customWidth="1" outlineLevel="1"/>
    <col min="10" max="10" width="8.28515625" style="75" hidden="1" customWidth="1" outlineLevel="1"/>
    <col min="11" max="11" width="41.7109375" style="75" customWidth="1" collapsed="1"/>
    <col min="12" max="12" width="14.5703125" style="75" bestFit="1" customWidth="1"/>
    <col min="13" max="13" width="2" style="75" hidden="1" customWidth="1" outlineLevel="1"/>
    <col min="14" max="14" width="5.28515625" style="75" hidden="1" customWidth="1" outlineLevel="1"/>
    <col min="15" max="15" width="39.28515625" style="75" customWidth="1" collapsed="1"/>
    <col min="16" max="16" width="14.5703125" style="75" bestFit="1" customWidth="1"/>
    <col min="17" max="17" width="10.28515625" style="75" customWidth="1"/>
    <col min="18" max="18" width="12" style="75" customWidth="1"/>
    <col min="19" max="19" width="11.7109375" style="107" bestFit="1" customWidth="1"/>
    <col min="20" max="20" width="24.42578125" style="75" customWidth="1"/>
    <col min="21" max="21" width="37.42578125" style="108" customWidth="1"/>
    <col min="22" max="22" width="17.140625" style="107" bestFit="1" customWidth="1"/>
    <col min="23" max="23" width="9.85546875" style="109" bestFit="1" customWidth="1"/>
    <col min="24" max="24" width="18" style="109" bestFit="1" customWidth="1"/>
    <col min="25" max="29" width="10.42578125" style="109" customWidth="1"/>
    <col min="30" max="31" width="16.5703125" style="109" hidden="1" customWidth="1" outlineLevel="1"/>
    <col min="32" max="32" width="14.140625" style="75" bestFit="1" customWidth="1" collapsed="1"/>
    <col min="33" max="33" width="17.5703125" style="75" customWidth="1"/>
    <col min="34" max="34" width="13.28515625" style="75" customWidth="1"/>
    <col min="35" max="35" width="15.28515625" style="247" customWidth="1"/>
    <col min="36" max="36" width="14.85546875" style="71" bestFit="1" customWidth="1"/>
    <col min="37" max="46" width="16.42578125" style="71"/>
    <col min="47" max="47" width="14" style="71" bestFit="1" customWidth="1"/>
    <col min="48" max="16384" width="16.42578125" style="71"/>
  </cols>
  <sheetData>
    <row r="1" spans="1:47" ht="14.25" customHeight="1" x14ac:dyDescent="0.25">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9"/>
      <c r="AI1" s="490" t="s">
        <v>1</v>
      </c>
      <c r="AJ1" s="490"/>
      <c r="AU1" s="71" t="s">
        <v>190</v>
      </c>
    </row>
    <row r="2" spans="1:47" x14ac:dyDescent="0.25">
      <c r="A2" s="477"/>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9"/>
      <c r="AI2" s="490" t="s">
        <v>2</v>
      </c>
      <c r="AJ2" s="490"/>
      <c r="AU2" s="71" t="s">
        <v>172</v>
      </c>
    </row>
    <row r="3" spans="1:47" x14ac:dyDescent="0.25">
      <c r="A3" s="477"/>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9"/>
      <c r="AI3" s="490" t="s">
        <v>3</v>
      </c>
      <c r="AJ3" s="490"/>
      <c r="AU3" s="71" t="s">
        <v>211</v>
      </c>
    </row>
    <row r="4" spans="1:47" x14ac:dyDescent="0.25">
      <c r="A4" s="480"/>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2"/>
      <c r="AI4" s="490" t="s">
        <v>4</v>
      </c>
      <c r="AJ4" s="490"/>
    </row>
    <row r="5" spans="1:47" x14ac:dyDescent="0.25">
      <c r="A5" s="484" t="s">
        <v>5</v>
      </c>
      <c r="B5" s="485"/>
      <c r="C5" s="486" t="s">
        <v>6</v>
      </c>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row>
    <row r="6" spans="1:47" ht="33.75" customHeight="1" x14ac:dyDescent="0.25">
      <c r="A6" s="488" t="s">
        <v>7</v>
      </c>
      <c r="B6" s="488"/>
      <c r="C6" s="489">
        <v>2024</v>
      </c>
      <c r="D6" s="489"/>
      <c r="E6" s="489"/>
      <c r="F6" s="489"/>
      <c r="G6" s="489"/>
      <c r="H6" s="490" t="s">
        <v>8</v>
      </c>
      <c r="I6" s="490"/>
      <c r="J6" s="490"/>
      <c r="K6" s="489" t="s">
        <v>1089</v>
      </c>
      <c r="L6" s="489"/>
      <c r="M6" s="489"/>
      <c r="N6" s="489"/>
      <c r="O6" s="4" t="s">
        <v>10</v>
      </c>
      <c r="P6" s="489" t="s">
        <v>1087</v>
      </c>
      <c r="Q6" s="489"/>
      <c r="R6" s="489"/>
      <c r="S6" s="489"/>
      <c r="T6" s="489"/>
      <c r="U6" s="5" t="s">
        <v>11</v>
      </c>
      <c r="V6" s="6">
        <v>45412</v>
      </c>
      <c r="W6" s="499" t="s">
        <v>1086</v>
      </c>
      <c r="X6" s="500"/>
      <c r="Y6" s="538"/>
      <c r="Z6" s="493"/>
      <c r="AA6" s="493"/>
      <c r="AB6" s="493"/>
      <c r="AC6" s="493"/>
      <c r="AD6" s="493"/>
      <c r="AE6" s="493"/>
      <c r="AF6" s="493"/>
      <c r="AG6" s="493"/>
      <c r="AH6" s="493"/>
      <c r="AI6" s="493"/>
      <c r="AJ6" s="494"/>
    </row>
    <row r="7" spans="1:47" x14ac:dyDescent="0.25">
      <c r="A7" s="472"/>
      <c r="B7" s="472"/>
      <c r="C7" s="472"/>
      <c r="D7" s="472"/>
      <c r="E7" s="472"/>
      <c r="F7" s="472"/>
      <c r="G7" s="472"/>
      <c r="H7" s="472"/>
      <c r="I7" s="472"/>
      <c r="J7" s="472"/>
      <c r="K7" s="472"/>
      <c r="L7" s="472"/>
      <c r="M7" s="472"/>
      <c r="N7" s="472"/>
      <c r="O7" s="472"/>
      <c r="P7" s="472"/>
      <c r="Q7" s="472"/>
      <c r="R7" s="472"/>
      <c r="S7" s="472"/>
      <c r="T7" s="472"/>
      <c r="U7" s="497" t="s">
        <v>12</v>
      </c>
      <c r="V7" s="497"/>
      <c r="W7" s="497"/>
      <c r="X7" s="497"/>
      <c r="Y7" s="498"/>
      <c r="Z7" s="498"/>
      <c r="AA7" s="498"/>
      <c r="AB7" s="498"/>
      <c r="AC7" s="498"/>
      <c r="AD7" s="498"/>
      <c r="AE7" s="40"/>
      <c r="AF7" s="476" t="s">
        <v>13</v>
      </c>
      <c r="AG7" s="476"/>
      <c r="AH7" s="476"/>
      <c r="AI7" s="476"/>
      <c r="AJ7" s="483" t="s">
        <v>14</v>
      </c>
    </row>
    <row r="8" spans="1:47" ht="54" x14ac:dyDescent="0.25">
      <c r="A8" s="1" t="s">
        <v>15</v>
      </c>
      <c r="B8" s="1" t="s">
        <v>16</v>
      </c>
      <c r="C8" s="1" t="s">
        <v>15</v>
      </c>
      <c r="D8" s="1" t="s">
        <v>17</v>
      </c>
      <c r="E8" s="1" t="s">
        <v>18</v>
      </c>
      <c r="F8" s="1" t="s">
        <v>15</v>
      </c>
      <c r="G8" s="1" t="s">
        <v>17</v>
      </c>
      <c r="H8" s="1" t="s">
        <v>19</v>
      </c>
      <c r="I8" s="1" t="s">
        <v>20</v>
      </c>
      <c r="J8" s="1" t="s">
        <v>21</v>
      </c>
      <c r="K8" s="1" t="s">
        <v>22</v>
      </c>
      <c r="L8" s="1" t="s">
        <v>23</v>
      </c>
      <c r="M8" s="1" t="s">
        <v>15</v>
      </c>
      <c r="N8" s="1" t="s">
        <v>17</v>
      </c>
      <c r="O8" s="1" t="s">
        <v>24</v>
      </c>
      <c r="P8" s="1" t="s">
        <v>25</v>
      </c>
      <c r="Q8" s="1" t="s">
        <v>26</v>
      </c>
      <c r="R8" s="1" t="s">
        <v>27</v>
      </c>
      <c r="S8" s="1" t="s">
        <v>28</v>
      </c>
      <c r="T8" s="1" t="s">
        <v>29</v>
      </c>
      <c r="U8" s="8" t="s">
        <v>30</v>
      </c>
      <c r="V8" s="8" t="s">
        <v>31</v>
      </c>
      <c r="W8" s="8" t="s">
        <v>32</v>
      </c>
      <c r="X8" s="8" t="s">
        <v>33</v>
      </c>
      <c r="Y8" s="9" t="s">
        <v>34</v>
      </c>
      <c r="Z8" s="9" t="s">
        <v>985</v>
      </c>
      <c r="AA8" s="10" t="s">
        <v>35</v>
      </c>
      <c r="AB8" s="11" t="s">
        <v>36</v>
      </c>
      <c r="AC8" s="12" t="s">
        <v>37</v>
      </c>
      <c r="AD8" s="85" t="s">
        <v>38</v>
      </c>
      <c r="AE8" s="86" t="s">
        <v>39</v>
      </c>
      <c r="AF8" s="15" t="s">
        <v>40</v>
      </c>
      <c r="AG8" s="15" t="s">
        <v>41</v>
      </c>
      <c r="AH8" s="15" t="s">
        <v>42</v>
      </c>
      <c r="AI8" s="16" t="s">
        <v>43</v>
      </c>
      <c r="AJ8" s="483"/>
    </row>
    <row r="9" spans="1:47" s="75" customFormat="1" ht="57" x14ac:dyDescent="0.25">
      <c r="A9" s="73">
        <v>3</v>
      </c>
      <c r="B9" s="74" t="s">
        <v>80</v>
      </c>
      <c r="C9" s="73">
        <v>2</v>
      </c>
      <c r="D9" s="73">
        <v>32</v>
      </c>
      <c r="E9" s="446" t="s">
        <v>91</v>
      </c>
      <c r="F9" s="447">
        <v>1</v>
      </c>
      <c r="G9" s="73">
        <v>321</v>
      </c>
      <c r="H9" s="74" t="s">
        <v>93</v>
      </c>
      <c r="I9" s="73">
        <v>7</v>
      </c>
      <c r="J9" s="73"/>
      <c r="K9" s="74" t="s">
        <v>956</v>
      </c>
      <c r="L9" s="447">
        <v>2020051290012</v>
      </c>
      <c r="M9" s="73">
        <v>3</v>
      </c>
      <c r="N9" s="73">
        <v>3213</v>
      </c>
      <c r="O9" s="74" t="s">
        <v>957</v>
      </c>
      <c r="P9" s="73" t="s">
        <v>401</v>
      </c>
      <c r="Q9" s="228">
        <v>4</v>
      </c>
      <c r="R9" s="228" t="s">
        <v>190</v>
      </c>
      <c r="S9" s="62">
        <v>1</v>
      </c>
      <c r="T9" s="448" t="s">
        <v>52</v>
      </c>
      <c r="U9" s="448" t="s">
        <v>958</v>
      </c>
      <c r="V9" s="333" t="s">
        <v>210</v>
      </c>
      <c r="W9" s="270">
        <v>1</v>
      </c>
      <c r="X9" s="333" t="s">
        <v>190</v>
      </c>
      <c r="Y9" s="270">
        <v>0</v>
      </c>
      <c r="Z9" s="270">
        <v>0</v>
      </c>
      <c r="AA9" s="270">
        <v>0.15</v>
      </c>
      <c r="AB9" s="270">
        <v>0.5</v>
      </c>
      <c r="AC9" s="270">
        <v>1</v>
      </c>
      <c r="AD9" s="333">
        <v>100</v>
      </c>
      <c r="AE9" s="55"/>
      <c r="AF9" s="335">
        <v>2639048000</v>
      </c>
      <c r="AG9" s="449" t="s">
        <v>978</v>
      </c>
      <c r="AH9" s="333" t="s">
        <v>960</v>
      </c>
      <c r="AI9" s="337">
        <v>0</v>
      </c>
      <c r="AJ9" s="286"/>
    </row>
    <row r="10" spans="1:47" x14ac:dyDescent="0.3">
      <c r="AF10" s="246"/>
    </row>
  </sheetData>
  <mergeCells count="18">
    <mergeCell ref="AI1:AJ1"/>
    <mergeCell ref="AI2:AJ2"/>
    <mergeCell ref="AI3:AJ3"/>
    <mergeCell ref="AI4:AJ4"/>
    <mergeCell ref="A1:AH4"/>
    <mergeCell ref="A7:T7"/>
    <mergeCell ref="U7:AD7"/>
    <mergeCell ref="AF7:AI7"/>
    <mergeCell ref="AJ7:AJ8"/>
    <mergeCell ref="A5:B5"/>
    <mergeCell ref="C5:AJ5"/>
    <mergeCell ref="A6:B6"/>
    <mergeCell ref="C6:G6"/>
    <mergeCell ref="H6:J6"/>
    <mergeCell ref="K6:N6"/>
    <mergeCell ref="P6:T6"/>
    <mergeCell ref="W6:X6"/>
    <mergeCell ref="Y6:AJ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32"/>
  <sheetViews>
    <sheetView showGridLines="0" tabSelected="1" topLeftCell="I7" zoomScaleNormal="100" workbookViewId="0">
      <pane xSplit="6" ySplit="2" topLeftCell="AC9" activePane="bottomRight" state="frozenSplit"/>
      <selection sqref="A1:B4"/>
      <selection pane="topRight" sqref="A1:B4"/>
      <selection pane="bottomLeft" sqref="A1:B4"/>
      <selection pane="bottomRight" activeCell="AI3" sqref="AI3:AJ3"/>
    </sheetView>
  </sheetViews>
  <sheetFormatPr baseColWidth="10" defaultRowHeight="13.5" outlineLevelCol="1" x14ac:dyDescent="0.25"/>
  <cols>
    <col min="1" max="1" width="2" bestFit="1" customWidth="1"/>
    <col min="2" max="2" width="22.42578125" bestFit="1" customWidth="1"/>
    <col min="3" max="3" width="2.7109375" customWidth="1" outlineLevel="1"/>
    <col min="4" max="4" width="5" customWidth="1" outlineLevel="1"/>
    <col min="5" max="5" width="27.42578125" bestFit="1" customWidth="1"/>
    <col min="6" max="6" width="3.28515625" customWidth="1" outlineLevel="1"/>
    <col min="7" max="7" width="5" customWidth="1" outlineLevel="1"/>
    <col min="8" max="8" width="23.140625" customWidth="1"/>
    <col min="9" max="9" width="4.85546875" customWidth="1" outlineLevel="1"/>
    <col min="10" max="10" width="4.28515625" customWidth="1" outlineLevel="1"/>
    <col min="11" max="11" width="33.140625" bestFit="1" customWidth="1"/>
    <col min="12" max="12" width="14" bestFit="1" customWidth="1"/>
    <col min="13" max="13" width="2" customWidth="1" outlineLevel="1"/>
    <col min="14" max="14" width="5.28515625" customWidth="1" outlineLevel="1"/>
    <col min="15" max="15" width="33.28515625" customWidth="1"/>
    <col min="16" max="16" width="13.42578125" bestFit="1" customWidth="1"/>
    <col min="17" max="17" width="10" bestFit="1" customWidth="1"/>
    <col min="18" max="18" width="12.5703125" bestFit="1" customWidth="1"/>
    <col min="19" max="19" width="6.28515625" bestFit="1" customWidth="1"/>
    <col min="20" max="20" width="15.7109375" bestFit="1" customWidth="1"/>
    <col min="21" max="21" width="33.42578125" style="250" customWidth="1"/>
    <col min="22" max="22" width="15.85546875" bestFit="1" customWidth="1"/>
    <col min="23" max="23" width="9" bestFit="1" customWidth="1"/>
    <col min="24" max="24" width="11.7109375" bestFit="1" customWidth="1"/>
    <col min="25" max="29" width="10.42578125" customWidth="1"/>
    <col min="30" max="31" width="15.140625" customWidth="1" outlineLevel="1"/>
    <col min="32" max="32" width="14.140625" customWidth="1"/>
    <col min="33" max="33" width="16.42578125" customWidth="1"/>
    <col min="34" max="34" width="12.42578125" bestFit="1" customWidth="1"/>
    <col min="35" max="35" width="11.7109375" bestFit="1" customWidth="1"/>
    <col min="36" max="36" width="14" bestFit="1" customWidth="1"/>
  </cols>
  <sheetData>
    <row r="1" spans="1:36" x14ac:dyDescent="0.25">
      <c r="A1" s="616"/>
      <c r="B1" s="617"/>
      <c r="C1" s="618" t="s">
        <v>0</v>
      </c>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20"/>
      <c r="AI1" s="624" t="s">
        <v>1</v>
      </c>
      <c r="AJ1" s="624"/>
    </row>
    <row r="2" spans="1:36" x14ac:dyDescent="0.25">
      <c r="A2" s="616"/>
      <c r="B2" s="617"/>
      <c r="C2" s="618"/>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20"/>
      <c r="AI2" s="624" t="s">
        <v>2</v>
      </c>
      <c r="AJ2" s="624"/>
    </row>
    <row r="3" spans="1:36" x14ac:dyDescent="0.25">
      <c r="A3" s="616"/>
      <c r="B3" s="617"/>
      <c r="C3" s="618"/>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20"/>
      <c r="AI3" s="624" t="s">
        <v>3</v>
      </c>
      <c r="AJ3" s="624"/>
    </row>
    <row r="4" spans="1:36" ht="21.75" customHeight="1" x14ac:dyDescent="0.25">
      <c r="A4" s="616"/>
      <c r="B4" s="617"/>
      <c r="C4" s="621"/>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3"/>
      <c r="AI4" s="624" t="s">
        <v>4</v>
      </c>
      <c r="AJ4" s="624"/>
    </row>
    <row r="5" spans="1:36" x14ac:dyDescent="0.25">
      <c r="A5" s="630" t="s">
        <v>5</v>
      </c>
      <c r="B5" s="631"/>
      <c r="C5" s="632" t="s">
        <v>6</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row>
    <row r="6" spans="1:36" ht="33.75" customHeight="1" x14ac:dyDescent="0.25">
      <c r="A6" s="633" t="s">
        <v>7</v>
      </c>
      <c r="B6" s="633"/>
      <c r="C6" s="634">
        <v>2024</v>
      </c>
      <c r="D6" s="634"/>
      <c r="E6" s="634"/>
      <c r="F6" s="634"/>
      <c r="G6" s="634"/>
      <c r="H6" s="624" t="s">
        <v>8</v>
      </c>
      <c r="I6" s="624"/>
      <c r="J6" s="624"/>
      <c r="K6" s="634" t="s">
        <v>813</v>
      </c>
      <c r="L6" s="634"/>
      <c r="M6" s="634"/>
      <c r="N6" s="634"/>
      <c r="O6" s="110" t="s">
        <v>10</v>
      </c>
      <c r="P6" s="634" t="s">
        <v>959</v>
      </c>
      <c r="Q6" s="634"/>
      <c r="R6" s="634"/>
      <c r="S6" s="634"/>
      <c r="T6" s="634"/>
      <c r="U6" s="248" t="s">
        <v>814</v>
      </c>
      <c r="V6" s="205">
        <v>45412</v>
      </c>
      <c r="W6" s="635" t="s">
        <v>1086</v>
      </c>
      <c r="X6" s="636"/>
      <c r="Y6" s="111"/>
      <c r="Z6" s="238"/>
      <c r="AA6" s="637"/>
      <c r="AB6" s="637"/>
      <c r="AC6" s="637"/>
      <c r="AD6" s="637"/>
      <c r="AE6" s="637"/>
      <c r="AF6" s="637"/>
      <c r="AG6" s="637"/>
      <c r="AH6" s="637"/>
      <c r="AI6" s="637"/>
      <c r="AJ6" s="638"/>
    </row>
    <row r="7" spans="1:36" x14ac:dyDescent="0.25">
      <c r="A7" s="625"/>
      <c r="B7" s="625"/>
      <c r="C7" s="625"/>
      <c r="D7" s="625"/>
      <c r="E7" s="625"/>
      <c r="F7" s="625"/>
      <c r="G7" s="625"/>
      <c r="H7" s="625"/>
      <c r="I7" s="625"/>
      <c r="J7" s="625"/>
      <c r="K7" s="625"/>
      <c r="L7" s="625"/>
      <c r="M7" s="625"/>
      <c r="N7" s="625"/>
      <c r="O7" s="625"/>
      <c r="P7" s="625"/>
      <c r="Q7" s="625"/>
      <c r="R7" s="625"/>
      <c r="S7" s="625"/>
      <c r="T7" s="625"/>
      <c r="U7" s="626" t="s">
        <v>12</v>
      </c>
      <c r="V7" s="626"/>
      <c r="W7" s="626"/>
      <c r="X7" s="626"/>
      <c r="Y7" s="627"/>
      <c r="Z7" s="627"/>
      <c r="AA7" s="627"/>
      <c r="AB7" s="627"/>
      <c r="AC7" s="627"/>
      <c r="AD7" s="627"/>
      <c r="AE7" s="112"/>
      <c r="AF7" s="628" t="s">
        <v>13</v>
      </c>
      <c r="AG7" s="628"/>
      <c r="AH7" s="628"/>
      <c r="AI7" s="628"/>
      <c r="AJ7" s="629" t="s">
        <v>14</v>
      </c>
    </row>
    <row r="8" spans="1:36" ht="51" x14ac:dyDescent="0.25">
      <c r="A8" s="113" t="s">
        <v>15</v>
      </c>
      <c r="B8" s="113" t="s">
        <v>16</v>
      </c>
      <c r="C8" s="113" t="s">
        <v>15</v>
      </c>
      <c r="D8" s="113" t="s">
        <v>17</v>
      </c>
      <c r="E8" s="113" t="s">
        <v>18</v>
      </c>
      <c r="F8" s="113" t="s">
        <v>15</v>
      </c>
      <c r="G8" s="113" t="s">
        <v>17</v>
      </c>
      <c r="H8" s="113" t="s">
        <v>19</v>
      </c>
      <c r="I8" s="113" t="s">
        <v>20</v>
      </c>
      <c r="J8" s="113" t="s">
        <v>21</v>
      </c>
      <c r="K8" s="113" t="s">
        <v>22</v>
      </c>
      <c r="L8" s="113" t="s">
        <v>23</v>
      </c>
      <c r="M8" s="113" t="s">
        <v>15</v>
      </c>
      <c r="N8" s="113" t="s">
        <v>17</v>
      </c>
      <c r="O8" s="113" t="s">
        <v>24</v>
      </c>
      <c r="P8" s="113" t="s">
        <v>25</v>
      </c>
      <c r="Q8" s="113" t="s">
        <v>26</v>
      </c>
      <c r="R8" s="113" t="s">
        <v>27</v>
      </c>
      <c r="S8" s="113" t="s">
        <v>28</v>
      </c>
      <c r="T8" s="113" t="s">
        <v>29</v>
      </c>
      <c r="U8" s="249" t="s">
        <v>30</v>
      </c>
      <c r="V8" s="114" t="s">
        <v>31</v>
      </c>
      <c r="W8" s="114" t="s">
        <v>32</v>
      </c>
      <c r="X8" s="114" t="s">
        <v>33</v>
      </c>
      <c r="Y8" s="115" t="s">
        <v>34</v>
      </c>
      <c r="Z8" s="115" t="s">
        <v>985</v>
      </c>
      <c r="AA8" s="116" t="s">
        <v>35</v>
      </c>
      <c r="AB8" s="117" t="s">
        <v>36</v>
      </c>
      <c r="AC8" s="118" t="s">
        <v>37</v>
      </c>
      <c r="AD8" s="119" t="s">
        <v>38</v>
      </c>
      <c r="AE8" s="120" t="s">
        <v>39</v>
      </c>
      <c r="AF8" s="121" t="s">
        <v>40</v>
      </c>
      <c r="AG8" s="121" t="s">
        <v>41</v>
      </c>
      <c r="AH8" s="121" t="s">
        <v>42</v>
      </c>
      <c r="AI8" s="122" t="s">
        <v>43</v>
      </c>
      <c r="AJ8" s="629"/>
    </row>
    <row r="9" spans="1:36" s="264" customFormat="1" ht="67.5" x14ac:dyDescent="0.25">
      <c r="A9" s="450">
        <v>1</v>
      </c>
      <c r="B9" s="451" t="s">
        <v>44</v>
      </c>
      <c r="C9" s="450">
        <v>12</v>
      </c>
      <c r="D9" s="450" t="s">
        <v>821</v>
      </c>
      <c r="E9" s="451" t="s">
        <v>64</v>
      </c>
      <c r="F9" s="450">
        <v>1</v>
      </c>
      <c r="G9" s="450" t="s">
        <v>69</v>
      </c>
      <c r="H9" s="452" t="s">
        <v>815</v>
      </c>
      <c r="I9" s="450">
        <v>9</v>
      </c>
      <c r="J9" s="450"/>
      <c r="K9" s="451" t="s">
        <v>816</v>
      </c>
      <c r="L9" s="453">
        <v>2020051290054</v>
      </c>
      <c r="M9" s="450">
        <v>1</v>
      </c>
      <c r="N9" s="450">
        <v>11211</v>
      </c>
      <c r="O9" s="451" t="s">
        <v>817</v>
      </c>
      <c r="P9" s="450" t="s">
        <v>50</v>
      </c>
      <c r="Q9" s="450">
        <v>4</v>
      </c>
      <c r="R9" s="450" t="s">
        <v>51</v>
      </c>
      <c r="S9" s="454">
        <v>1</v>
      </c>
      <c r="T9" s="451" t="s">
        <v>818</v>
      </c>
      <c r="U9" s="455" t="s">
        <v>822</v>
      </c>
      <c r="V9" s="450" t="s">
        <v>819</v>
      </c>
      <c r="W9" s="454">
        <v>1</v>
      </c>
      <c r="X9" s="456" t="s">
        <v>172</v>
      </c>
      <c r="Y9" s="454">
        <v>0</v>
      </c>
      <c r="Z9" s="454">
        <v>0</v>
      </c>
      <c r="AA9" s="457">
        <v>0</v>
      </c>
      <c r="AB9" s="457">
        <v>0</v>
      </c>
      <c r="AC9" s="457">
        <v>1</v>
      </c>
      <c r="AD9" s="458">
        <v>0</v>
      </c>
      <c r="AE9" s="458">
        <v>0</v>
      </c>
      <c r="AF9" s="58">
        <v>126000000</v>
      </c>
      <c r="AG9" s="444" t="s">
        <v>208</v>
      </c>
      <c r="AH9" s="285" t="s">
        <v>155</v>
      </c>
      <c r="AI9" s="459">
        <v>0</v>
      </c>
      <c r="AJ9" s="460"/>
    </row>
    <row r="10" spans="1:36" s="264" customFormat="1" ht="67.5" x14ac:dyDescent="0.25">
      <c r="A10" s="450">
        <v>1</v>
      </c>
      <c r="B10" s="451" t="s">
        <v>44</v>
      </c>
      <c r="C10" s="450">
        <v>12</v>
      </c>
      <c r="D10" s="450" t="s">
        <v>823</v>
      </c>
      <c r="E10" s="451" t="s">
        <v>64</v>
      </c>
      <c r="F10" s="450">
        <v>1</v>
      </c>
      <c r="G10" s="450" t="s">
        <v>824</v>
      </c>
      <c r="H10" s="452" t="s">
        <v>815</v>
      </c>
      <c r="I10" s="450">
        <v>9</v>
      </c>
      <c r="J10" s="450"/>
      <c r="K10" s="451" t="s">
        <v>816</v>
      </c>
      <c r="L10" s="453">
        <v>2020051290054</v>
      </c>
      <c r="M10" s="450">
        <v>1</v>
      </c>
      <c r="N10" s="450">
        <v>11211</v>
      </c>
      <c r="O10" s="451" t="s">
        <v>817</v>
      </c>
      <c r="P10" s="450" t="s">
        <v>50</v>
      </c>
      <c r="Q10" s="450">
        <v>4</v>
      </c>
      <c r="R10" s="450" t="s">
        <v>51</v>
      </c>
      <c r="S10" s="454">
        <v>1</v>
      </c>
      <c r="T10" s="451" t="s">
        <v>818</v>
      </c>
      <c r="U10" s="455" t="s">
        <v>825</v>
      </c>
      <c r="V10" s="450" t="s">
        <v>819</v>
      </c>
      <c r="W10" s="454">
        <v>1</v>
      </c>
      <c r="X10" s="456" t="s">
        <v>172</v>
      </c>
      <c r="Y10" s="454">
        <v>1</v>
      </c>
      <c r="Z10" s="454">
        <v>1</v>
      </c>
      <c r="AA10" s="457">
        <v>0</v>
      </c>
      <c r="AB10" s="457">
        <v>0</v>
      </c>
      <c r="AC10" s="457">
        <v>0</v>
      </c>
      <c r="AD10" s="458">
        <v>0</v>
      </c>
      <c r="AE10" s="458">
        <v>0</v>
      </c>
      <c r="AF10" s="58">
        <v>126000000</v>
      </c>
      <c r="AG10" s="444" t="s">
        <v>208</v>
      </c>
      <c r="AH10" s="285" t="s">
        <v>155</v>
      </c>
      <c r="AI10" s="459">
        <v>0</v>
      </c>
      <c r="AJ10" s="461" t="s">
        <v>989</v>
      </c>
    </row>
    <row r="11" spans="1:36" s="264" customFormat="1" ht="54" x14ac:dyDescent="0.25">
      <c r="A11" s="450">
        <v>1</v>
      </c>
      <c r="B11" s="451" t="s">
        <v>44</v>
      </c>
      <c r="C11" s="450">
        <v>12</v>
      </c>
      <c r="D11" s="450" t="s">
        <v>197</v>
      </c>
      <c r="E11" s="451" t="s">
        <v>64</v>
      </c>
      <c r="F11" s="450">
        <v>1</v>
      </c>
      <c r="G11" s="450" t="s">
        <v>826</v>
      </c>
      <c r="H11" s="452" t="s">
        <v>815</v>
      </c>
      <c r="I11" s="450">
        <v>9</v>
      </c>
      <c r="J11" s="450"/>
      <c r="K11" s="451" t="s">
        <v>816</v>
      </c>
      <c r="L11" s="453">
        <v>2020051290054</v>
      </c>
      <c r="M11" s="450">
        <v>1</v>
      </c>
      <c r="N11" s="450">
        <v>11211</v>
      </c>
      <c r="O11" s="451" t="s">
        <v>817</v>
      </c>
      <c r="P11" s="450" t="s">
        <v>50</v>
      </c>
      <c r="Q11" s="450">
        <v>4</v>
      </c>
      <c r="R11" s="450" t="s">
        <v>51</v>
      </c>
      <c r="S11" s="454">
        <v>1</v>
      </c>
      <c r="T11" s="451" t="s">
        <v>818</v>
      </c>
      <c r="U11" s="455" t="s">
        <v>827</v>
      </c>
      <c r="V11" s="450" t="s">
        <v>819</v>
      </c>
      <c r="W11" s="454">
        <v>400</v>
      </c>
      <c r="X11" s="456" t="s">
        <v>172</v>
      </c>
      <c r="Y11" s="454">
        <v>100</v>
      </c>
      <c r="Z11" s="454">
        <v>150</v>
      </c>
      <c r="AA11" s="457">
        <v>100</v>
      </c>
      <c r="AB11" s="457">
        <v>100</v>
      </c>
      <c r="AC11" s="457">
        <v>100</v>
      </c>
      <c r="AD11" s="458">
        <v>0</v>
      </c>
      <c r="AE11" s="458">
        <v>0</v>
      </c>
      <c r="AF11" s="58">
        <v>173000000</v>
      </c>
      <c r="AG11" s="444" t="s">
        <v>225</v>
      </c>
      <c r="AH11" s="285" t="s">
        <v>155</v>
      </c>
      <c r="AI11" s="459">
        <v>31000000</v>
      </c>
      <c r="AJ11" s="460"/>
    </row>
    <row r="12" spans="1:36" s="264" customFormat="1" ht="40.5" x14ac:dyDescent="0.25">
      <c r="A12" s="450">
        <v>1</v>
      </c>
      <c r="B12" s="451" t="s">
        <v>44</v>
      </c>
      <c r="C12" s="450">
        <v>12</v>
      </c>
      <c r="D12" s="450" t="s">
        <v>829</v>
      </c>
      <c r="E12" s="451" t="s">
        <v>64</v>
      </c>
      <c r="F12" s="450">
        <v>1</v>
      </c>
      <c r="G12" s="450" t="s">
        <v>830</v>
      </c>
      <c r="H12" s="452" t="s">
        <v>815</v>
      </c>
      <c r="I12" s="450">
        <v>9</v>
      </c>
      <c r="J12" s="450"/>
      <c r="K12" s="451" t="s">
        <v>816</v>
      </c>
      <c r="L12" s="453">
        <v>2020051290054</v>
      </c>
      <c r="M12" s="450">
        <v>3</v>
      </c>
      <c r="N12" s="450">
        <v>11213</v>
      </c>
      <c r="O12" s="451" t="s">
        <v>831</v>
      </c>
      <c r="P12" s="450" t="s">
        <v>50</v>
      </c>
      <c r="Q12" s="450">
        <v>4</v>
      </c>
      <c r="R12" s="450" t="s">
        <v>51</v>
      </c>
      <c r="S12" s="454">
        <v>1</v>
      </c>
      <c r="T12" s="451" t="s">
        <v>818</v>
      </c>
      <c r="U12" s="455" t="s">
        <v>832</v>
      </c>
      <c r="V12" s="450" t="s">
        <v>819</v>
      </c>
      <c r="W12" s="454">
        <v>1</v>
      </c>
      <c r="X12" s="456" t="s">
        <v>190</v>
      </c>
      <c r="Y12" s="454">
        <v>0</v>
      </c>
      <c r="Z12" s="454">
        <v>0</v>
      </c>
      <c r="AA12" s="457">
        <v>0</v>
      </c>
      <c r="AB12" s="457">
        <v>0</v>
      </c>
      <c r="AC12" s="457">
        <v>1</v>
      </c>
      <c r="AD12" s="458">
        <v>0</v>
      </c>
      <c r="AE12" s="458">
        <v>0</v>
      </c>
      <c r="AF12" s="58">
        <v>72000000</v>
      </c>
      <c r="AG12" s="444" t="s">
        <v>231</v>
      </c>
      <c r="AH12" s="285" t="s">
        <v>155</v>
      </c>
      <c r="AI12" s="459"/>
      <c r="AJ12" s="460"/>
    </row>
    <row r="13" spans="1:36" s="264" customFormat="1" ht="40.5" x14ac:dyDescent="0.25">
      <c r="A13" s="450">
        <v>1</v>
      </c>
      <c r="B13" s="451" t="s">
        <v>44</v>
      </c>
      <c r="C13" s="450">
        <v>12</v>
      </c>
      <c r="D13" s="450" t="s">
        <v>833</v>
      </c>
      <c r="E13" s="451" t="s">
        <v>64</v>
      </c>
      <c r="F13" s="450">
        <v>1</v>
      </c>
      <c r="G13" s="450" t="s">
        <v>834</v>
      </c>
      <c r="H13" s="452" t="s">
        <v>815</v>
      </c>
      <c r="I13" s="450">
        <v>9</v>
      </c>
      <c r="J13" s="450"/>
      <c r="K13" s="451" t="s">
        <v>816</v>
      </c>
      <c r="L13" s="453">
        <v>2020051290054</v>
      </c>
      <c r="M13" s="450">
        <v>3</v>
      </c>
      <c r="N13" s="450">
        <v>11213</v>
      </c>
      <c r="O13" s="451" t="s">
        <v>831</v>
      </c>
      <c r="P13" s="450" t="s">
        <v>50</v>
      </c>
      <c r="Q13" s="450">
        <v>4</v>
      </c>
      <c r="R13" s="450" t="s">
        <v>51</v>
      </c>
      <c r="S13" s="454">
        <v>1</v>
      </c>
      <c r="T13" s="451" t="s">
        <v>818</v>
      </c>
      <c r="U13" s="455" t="s">
        <v>835</v>
      </c>
      <c r="V13" s="462" t="s">
        <v>819</v>
      </c>
      <c r="W13" s="454">
        <v>1</v>
      </c>
      <c r="X13" s="456" t="s">
        <v>190</v>
      </c>
      <c r="Y13" s="454">
        <v>0</v>
      </c>
      <c r="Z13" s="454">
        <v>0</v>
      </c>
      <c r="AA13" s="457">
        <v>0</v>
      </c>
      <c r="AB13" s="457">
        <v>0</v>
      </c>
      <c r="AC13" s="457">
        <v>1</v>
      </c>
      <c r="AD13" s="458">
        <v>0</v>
      </c>
      <c r="AE13" s="458">
        <v>0</v>
      </c>
      <c r="AF13" s="58">
        <v>72000000</v>
      </c>
      <c r="AG13" s="444" t="s">
        <v>231</v>
      </c>
      <c r="AH13" s="285" t="s">
        <v>155</v>
      </c>
      <c r="AI13" s="459"/>
      <c r="AJ13" s="460"/>
    </row>
    <row r="14" spans="1:36" s="264" customFormat="1" ht="40.5" x14ac:dyDescent="0.25">
      <c r="A14" s="450">
        <v>1</v>
      </c>
      <c r="B14" s="451" t="s">
        <v>44</v>
      </c>
      <c r="C14" s="450">
        <v>12</v>
      </c>
      <c r="D14" s="450" t="s">
        <v>836</v>
      </c>
      <c r="E14" s="451" t="s">
        <v>64</v>
      </c>
      <c r="F14" s="450">
        <v>1</v>
      </c>
      <c r="G14" s="450" t="s">
        <v>837</v>
      </c>
      <c r="H14" s="452" t="s">
        <v>815</v>
      </c>
      <c r="I14" s="450">
        <v>9</v>
      </c>
      <c r="J14" s="450"/>
      <c r="K14" s="451" t="s">
        <v>816</v>
      </c>
      <c r="L14" s="453">
        <v>2020051290054</v>
      </c>
      <c r="M14" s="450">
        <v>3</v>
      </c>
      <c r="N14" s="450">
        <v>11213</v>
      </c>
      <c r="O14" s="451" t="s">
        <v>831</v>
      </c>
      <c r="P14" s="450" t="s">
        <v>50</v>
      </c>
      <c r="Q14" s="450">
        <v>4</v>
      </c>
      <c r="R14" s="450" t="s">
        <v>51</v>
      </c>
      <c r="S14" s="454">
        <v>1</v>
      </c>
      <c r="T14" s="451" t="s">
        <v>818</v>
      </c>
      <c r="U14" s="455" t="s">
        <v>838</v>
      </c>
      <c r="V14" s="450" t="s">
        <v>819</v>
      </c>
      <c r="W14" s="454">
        <v>1</v>
      </c>
      <c r="X14" s="456" t="s">
        <v>190</v>
      </c>
      <c r="Y14" s="454">
        <v>0</v>
      </c>
      <c r="Z14" s="454">
        <v>0</v>
      </c>
      <c r="AA14" s="457">
        <v>0</v>
      </c>
      <c r="AB14" s="457">
        <v>0</v>
      </c>
      <c r="AC14" s="457">
        <v>1</v>
      </c>
      <c r="AD14" s="458">
        <v>0</v>
      </c>
      <c r="AE14" s="458">
        <v>0</v>
      </c>
      <c r="AF14" s="58">
        <v>72589000</v>
      </c>
      <c r="AG14" s="444" t="s">
        <v>231</v>
      </c>
      <c r="AH14" s="285" t="s">
        <v>155</v>
      </c>
      <c r="AI14" s="459"/>
      <c r="AJ14" s="460"/>
    </row>
    <row r="15" spans="1:36" s="264" customFormat="1" ht="40.5" x14ac:dyDescent="0.25">
      <c r="A15" s="450">
        <v>1</v>
      </c>
      <c r="B15" s="451" t="s">
        <v>44</v>
      </c>
      <c r="C15" s="450">
        <v>12</v>
      </c>
      <c r="D15" s="450" t="s">
        <v>839</v>
      </c>
      <c r="E15" s="451" t="s">
        <v>64</v>
      </c>
      <c r="F15" s="450">
        <v>1</v>
      </c>
      <c r="G15" s="450" t="s">
        <v>840</v>
      </c>
      <c r="H15" s="452" t="s">
        <v>815</v>
      </c>
      <c r="I15" s="450">
        <v>9</v>
      </c>
      <c r="J15" s="450"/>
      <c r="K15" s="451" t="s">
        <v>816</v>
      </c>
      <c r="L15" s="453">
        <v>2020051290054</v>
      </c>
      <c r="M15" s="450">
        <v>3</v>
      </c>
      <c r="N15" s="450">
        <v>11213</v>
      </c>
      <c r="O15" s="451" t="s">
        <v>831</v>
      </c>
      <c r="P15" s="450" t="s">
        <v>50</v>
      </c>
      <c r="Q15" s="450">
        <v>4</v>
      </c>
      <c r="R15" s="450" t="s">
        <v>51</v>
      </c>
      <c r="S15" s="454">
        <v>1</v>
      </c>
      <c r="T15" s="451" t="s">
        <v>818</v>
      </c>
      <c r="U15" s="455" t="s">
        <v>841</v>
      </c>
      <c r="V15" s="450" t="s">
        <v>819</v>
      </c>
      <c r="W15" s="454">
        <v>1</v>
      </c>
      <c r="X15" s="456" t="s">
        <v>190</v>
      </c>
      <c r="Y15" s="454">
        <v>0</v>
      </c>
      <c r="Z15" s="454">
        <v>0</v>
      </c>
      <c r="AA15" s="457">
        <v>0</v>
      </c>
      <c r="AB15" s="457">
        <v>0</v>
      </c>
      <c r="AC15" s="457">
        <v>1</v>
      </c>
      <c r="AD15" s="458">
        <v>0</v>
      </c>
      <c r="AE15" s="458">
        <v>0</v>
      </c>
      <c r="AF15" s="58">
        <v>72000000</v>
      </c>
      <c r="AG15" s="444" t="s">
        <v>231</v>
      </c>
      <c r="AH15" s="285" t="s">
        <v>155</v>
      </c>
      <c r="AI15" s="459"/>
      <c r="AJ15" s="460"/>
    </row>
    <row r="16" spans="1:36" s="264" customFormat="1" ht="40.5" x14ac:dyDescent="0.25">
      <c r="A16" s="450">
        <v>1</v>
      </c>
      <c r="B16" s="451" t="s">
        <v>44</v>
      </c>
      <c r="C16" s="450">
        <v>12</v>
      </c>
      <c r="D16" s="450" t="s">
        <v>842</v>
      </c>
      <c r="E16" s="451" t="s">
        <v>64</v>
      </c>
      <c r="F16" s="450">
        <v>1</v>
      </c>
      <c r="G16" s="450" t="s">
        <v>843</v>
      </c>
      <c r="H16" s="452" t="s">
        <v>815</v>
      </c>
      <c r="I16" s="450">
        <v>9</v>
      </c>
      <c r="J16" s="450"/>
      <c r="K16" s="451" t="s">
        <v>816</v>
      </c>
      <c r="L16" s="453">
        <v>2020051290054</v>
      </c>
      <c r="M16" s="450">
        <v>3</v>
      </c>
      <c r="N16" s="450">
        <v>11213</v>
      </c>
      <c r="O16" s="451" t="s">
        <v>831</v>
      </c>
      <c r="P16" s="450" t="s">
        <v>50</v>
      </c>
      <c r="Q16" s="450">
        <v>4</v>
      </c>
      <c r="R16" s="450" t="s">
        <v>51</v>
      </c>
      <c r="S16" s="454">
        <v>1</v>
      </c>
      <c r="T16" s="451" t="s">
        <v>818</v>
      </c>
      <c r="U16" s="455" t="s">
        <v>844</v>
      </c>
      <c r="V16" s="450" t="s">
        <v>819</v>
      </c>
      <c r="W16" s="454">
        <v>1</v>
      </c>
      <c r="X16" s="456" t="s">
        <v>190</v>
      </c>
      <c r="Y16" s="454">
        <v>0</v>
      </c>
      <c r="Z16" s="454">
        <v>0</v>
      </c>
      <c r="AA16" s="457">
        <v>0</v>
      </c>
      <c r="AB16" s="457">
        <v>0</v>
      </c>
      <c r="AC16" s="457">
        <v>1</v>
      </c>
      <c r="AD16" s="458">
        <v>0</v>
      </c>
      <c r="AE16" s="458">
        <v>0</v>
      </c>
      <c r="AF16" s="58">
        <v>72000000</v>
      </c>
      <c r="AG16" s="444" t="s">
        <v>231</v>
      </c>
      <c r="AH16" s="285" t="s">
        <v>155</v>
      </c>
      <c r="AI16" s="459"/>
      <c r="AJ16" s="460"/>
    </row>
    <row r="17" spans="1:36" s="264" customFormat="1" ht="40.5" x14ac:dyDescent="0.25">
      <c r="A17" s="450">
        <v>1</v>
      </c>
      <c r="B17" s="451" t="s">
        <v>44</v>
      </c>
      <c r="C17" s="450">
        <v>12</v>
      </c>
      <c r="D17" s="450" t="s">
        <v>845</v>
      </c>
      <c r="E17" s="451" t="s">
        <v>64</v>
      </c>
      <c r="F17" s="450">
        <v>1</v>
      </c>
      <c r="G17" s="450" t="s">
        <v>846</v>
      </c>
      <c r="H17" s="452" t="s">
        <v>815</v>
      </c>
      <c r="I17" s="450">
        <v>9</v>
      </c>
      <c r="J17" s="450"/>
      <c r="K17" s="451" t="s">
        <v>816</v>
      </c>
      <c r="L17" s="453">
        <v>2020051290054</v>
      </c>
      <c r="M17" s="450">
        <v>3</v>
      </c>
      <c r="N17" s="450">
        <v>11213</v>
      </c>
      <c r="O17" s="451" t="s">
        <v>831</v>
      </c>
      <c r="P17" s="450" t="s">
        <v>50</v>
      </c>
      <c r="Q17" s="450">
        <v>4</v>
      </c>
      <c r="R17" s="450" t="s">
        <v>51</v>
      </c>
      <c r="S17" s="454">
        <v>1</v>
      </c>
      <c r="T17" s="451" t="s">
        <v>818</v>
      </c>
      <c r="U17" s="455" t="s">
        <v>847</v>
      </c>
      <c r="V17" s="450" t="s">
        <v>819</v>
      </c>
      <c r="W17" s="454">
        <v>1</v>
      </c>
      <c r="X17" s="456" t="s">
        <v>190</v>
      </c>
      <c r="Y17" s="454">
        <v>0</v>
      </c>
      <c r="Z17" s="454">
        <v>0</v>
      </c>
      <c r="AA17" s="457">
        <v>0</v>
      </c>
      <c r="AB17" s="457">
        <v>0</v>
      </c>
      <c r="AC17" s="457">
        <v>1</v>
      </c>
      <c r="AD17" s="458">
        <v>0</v>
      </c>
      <c r="AE17" s="458">
        <v>0</v>
      </c>
      <c r="AF17" s="58">
        <v>72000000</v>
      </c>
      <c r="AG17" s="444" t="s">
        <v>231</v>
      </c>
      <c r="AH17" s="285" t="s">
        <v>155</v>
      </c>
      <c r="AI17" s="459"/>
      <c r="AJ17" s="460"/>
    </row>
    <row r="18" spans="1:36" s="264" customFormat="1" ht="94.5" x14ac:dyDescent="0.25">
      <c r="A18" s="450">
        <v>1</v>
      </c>
      <c r="B18" s="451" t="s">
        <v>44</v>
      </c>
      <c r="C18" s="450">
        <v>12</v>
      </c>
      <c r="D18" s="450" t="s">
        <v>203</v>
      </c>
      <c r="E18" s="451" t="s">
        <v>64</v>
      </c>
      <c r="F18" s="450">
        <v>1</v>
      </c>
      <c r="G18" s="450" t="s">
        <v>848</v>
      </c>
      <c r="H18" s="452" t="s">
        <v>815</v>
      </c>
      <c r="I18" s="450">
        <v>9</v>
      </c>
      <c r="J18" s="450"/>
      <c r="K18" s="451" t="s">
        <v>816</v>
      </c>
      <c r="L18" s="453">
        <v>2020051290054</v>
      </c>
      <c r="M18" s="450">
        <v>3</v>
      </c>
      <c r="N18" s="450">
        <v>11213</v>
      </c>
      <c r="O18" s="451" t="s">
        <v>831</v>
      </c>
      <c r="P18" s="450" t="s">
        <v>50</v>
      </c>
      <c r="Q18" s="450">
        <v>4</v>
      </c>
      <c r="R18" s="450" t="s">
        <v>51</v>
      </c>
      <c r="S18" s="454">
        <v>1</v>
      </c>
      <c r="T18" s="451" t="s">
        <v>818</v>
      </c>
      <c r="U18" s="463" t="s">
        <v>979</v>
      </c>
      <c r="V18" s="450" t="s">
        <v>819</v>
      </c>
      <c r="W18" s="454">
        <v>80</v>
      </c>
      <c r="X18" s="456" t="s">
        <v>172</v>
      </c>
      <c r="Y18" s="454">
        <v>10</v>
      </c>
      <c r="Z18" s="454">
        <v>0</v>
      </c>
      <c r="AA18" s="457">
        <v>30</v>
      </c>
      <c r="AB18" s="457">
        <v>30</v>
      </c>
      <c r="AC18" s="457">
        <v>10</v>
      </c>
      <c r="AD18" s="458">
        <v>0</v>
      </c>
      <c r="AE18" s="458">
        <v>0</v>
      </c>
      <c r="AF18" s="58">
        <v>45594000</v>
      </c>
      <c r="AG18" s="444" t="s">
        <v>225</v>
      </c>
      <c r="AH18" s="285" t="s">
        <v>155</v>
      </c>
      <c r="AI18" s="459"/>
      <c r="AJ18" s="460"/>
    </row>
    <row r="19" spans="1:36" s="264" customFormat="1" ht="40.5" x14ac:dyDescent="0.25">
      <c r="A19" s="450">
        <v>1</v>
      </c>
      <c r="B19" s="451" t="s">
        <v>44</v>
      </c>
      <c r="C19" s="450">
        <v>12</v>
      </c>
      <c r="D19" s="450" t="s">
        <v>849</v>
      </c>
      <c r="E19" s="451" t="s">
        <v>64</v>
      </c>
      <c r="F19" s="450">
        <v>1</v>
      </c>
      <c r="G19" s="450" t="s">
        <v>850</v>
      </c>
      <c r="H19" s="452" t="s">
        <v>815</v>
      </c>
      <c r="I19" s="450">
        <v>9</v>
      </c>
      <c r="J19" s="450"/>
      <c r="K19" s="451" t="s">
        <v>816</v>
      </c>
      <c r="L19" s="453">
        <v>2020051290054</v>
      </c>
      <c r="M19" s="450">
        <v>3</v>
      </c>
      <c r="N19" s="450">
        <v>11213</v>
      </c>
      <c r="O19" s="451" t="s">
        <v>831</v>
      </c>
      <c r="P19" s="450" t="s">
        <v>50</v>
      </c>
      <c r="Q19" s="450">
        <v>4</v>
      </c>
      <c r="R19" s="450" t="s">
        <v>51</v>
      </c>
      <c r="S19" s="454">
        <v>1</v>
      </c>
      <c r="T19" s="451" t="s">
        <v>818</v>
      </c>
      <c r="U19" s="464" t="s">
        <v>851</v>
      </c>
      <c r="V19" s="450" t="s">
        <v>819</v>
      </c>
      <c r="W19" s="454">
        <v>1</v>
      </c>
      <c r="X19" s="456" t="s">
        <v>190</v>
      </c>
      <c r="Y19" s="454">
        <v>0</v>
      </c>
      <c r="Z19" s="454">
        <v>0</v>
      </c>
      <c r="AA19" s="457">
        <v>0</v>
      </c>
      <c r="AB19" s="457">
        <v>1</v>
      </c>
      <c r="AC19" s="457">
        <v>0</v>
      </c>
      <c r="AD19" s="458">
        <v>0</v>
      </c>
      <c r="AE19" s="458">
        <v>0</v>
      </c>
      <c r="AF19" s="58">
        <v>125000000</v>
      </c>
      <c r="AG19" s="444" t="s">
        <v>208</v>
      </c>
      <c r="AH19" s="285" t="s">
        <v>155</v>
      </c>
      <c r="AI19" s="459">
        <v>0</v>
      </c>
      <c r="AJ19" s="460"/>
    </row>
    <row r="20" spans="1:36" s="264" customFormat="1" ht="40.5" x14ac:dyDescent="0.25">
      <c r="A20" s="450">
        <v>1</v>
      </c>
      <c r="B20" s="451" t="s">
        <v>44</v>
      </c>
      <c r="C20" s="450">
        <v>12</v>
      </c>
      <c r="D20" s="450" t="s">
        <v>852</v>
      </c>
      <c r="E20" s="451" t="s">
        <v>64</v>
      </c>
      <c r="F20" s="450">
        <v>1</v>
      </c>
      <c r="G20" s="450" t="s">
        <v>853</v>
      </c>
      <c r="H20" s="452" t="s">
        <v>815</v>
      </c>
      <c r="I20" s="450">
        <v>9</v>
      </c>
      <c r="J20" s="450"/>
      <c r="K20" s="451" t="s">
        <v>816</v>
      </c>
      <c r="L20" s="453">
        <v>2020051290054</v>
      </c>
      <c r="M20" s="450">
        <v>3</v>
      </c>
      <c r="N20" s="450">
        <v>11213</v>
      </c>
      <c r="O20" s="451" t="s">
        <v>831</v>
      </c>
      <c r="P20" s="450" t="s">
        <v>50</v>
      </c>
      <c r="Q20" s="450">
        <v>4</v>
      </c>
      <c r="R20" s="450" t="s">
        <v>51</v>
      </c>
      <c r="S20" s="454">
        <v>1</v>
      </c>
      <c r="T20" s="451" t="s">
        <v>818</v>
      </c>
      <c r="U20" s="464" t="s">
        <v>854</v>
      </c>
      <c r="V20" s="450" t="s">
        <v>819</v>
      </c>
      <c r="W20" s="454">
        <v>1</v>
      </c>
      <c r="X20" s="456" t="s">
        <v>190</v>
      </c>
      <c r="Y20" s="454">
        <v>0</v>
      </c>
      <c r="Z20" s="454">
        <v>0</v>
      </c>
      <c r="AA20" s="457">
        <v>0</v>
      </c>
      <c r="AB20" s="457">
        <v>0</v>
      </c>
      <c r="AC20" s="457">
        <v>1</v>
      </c>
      <c r="AD20" s="458">
        <v>0</v>
      </c>
      <c r="AE20" s="458">
        <v>0</v>
      </c>
      <c r="AF20" s="459">
        <v>100000000</v>
      </c>
      <c r="AG20" s="444" t="s">
        <v>231</v>
      </c>
      <c r="AH20" s="285" t="s">
        <v>155</v>
      </c>
      <c r="AI20" s="459"/>
      <c r="AJ20" s="460"/>
    </row>
    <row r="21" spans="1:36" s="264" customFormat="1" ht="67.5" x14ac:dyDescent="0.25">
      <c r="A21" s="450">
        <v>1</v>
      </c>
      <c r="B21" s="451" t="s">
        <v>44</v>
      </c>
      <c r="C21" s="450">
        <v>12</v>
      </c>
      <c r="D21" s="450" t="s">
        <v>856</v>
      </c>
      <c r="E21" s="451" t="s">
        <v>64</v>
      </c>
      <c r="F21" s="450">
        <v>1</v>
      </c>
      <c r="G21" s="450" t="s">
        <v>857</v>
      </c>
      <c r="H21" s="452" t="s">
        <v>815</v>
      </c>
      <c r="I21" s="450">
        <v>4</v>
      </c>
      <c r="J21" s="450"/>
      <c r="K21" s="451" t="s">
        <v>855</v>
      </c>
      <c r="L21" s="465">
        <v>2020051290062</v>
      </c>
      <c r="M21" s="450">
        <v>2</v>
      </c>
      <c r="N21" s="450">
        <v>11222</v>
      </c>
      <c r="O21" s="451" t="s">
        <v>858</v>
      </c>
      <c r="P21" s="450" t="s">
        <v>50</v>
      </c>
      <c r="Q21" s="450">
        <v>4</v>
      </c>
      <c r="R21" s="450" t="s">
        <v>51</v>
      </c>
      <c r="S21" s="454">
        <v>1</v>
      </c>
      <c r="T21" s="451" t="s">
        <v>818</v>
      </c>
      <c r="U21" s="464" t="s">
        <v>859</v>
      </c>
      <c r="V21" s="450" t="s">
        <v>828</v>
      </c>
      <c r="W21" s="466">
        <v>1</v>
      </c>
      <c r="X21" s="466" t="s">
        <v>190</v>
      </c>
      <c r="Y21" s="466">
        <v>0.25</v>
      </c>
      <c r="Z21" s="466">
        <v>0</v>
      </c>
      <c r="AA21" s="466">
        <v>0.5</v>
      </c>
      <c r="AB21" s="466">
        <v>0.75</v>
      </c>
      <c r="AC21" s="466">
        <v>1</v>
      </c>
      <c r="AD21" s="458">
        <v>0</v>
      </c>
      <c r="AE21" s="458">
        <v>0</v>
      </c>
      <c r="AF21" s="58">
        <v>21720000</v>
      </c>
      <c r="AG21" s="467" t="s">
        <v>221</v>
      </c>
      <c r="AH21" s="285" t="s">
        <v>155</v>
      </c>
      <c r="AI21" s="459"/>
      <c r="AJ21" s="460"/>
    </row>
    <row r="22" spans="1:36" s="264" customFormat="1" ht="67.5" x14ac:dyDescent="0.25">
      <c r="A22" s="450">
        <v>1</v>
      </c>
      <c r="B22" s="451" t="s">
        <v>44</v>
      </c>
      <c r="C22" s="450">
        <v>12</v>
      </c>
      <c r="D22" s="450" t="s">
        <v>860</v>
      </c>
      <c r="E22" s="451" t="s">
        <v>64</v>
      </c>
      <c r="F22" s="450">
        <v>1</v>
      </c>
      <c r="G22" s="450" t="s">
        <v>861</v>
      </c>
      <c r="H22" s="452" t="s">
        <v>815</v>
      </c>
      <c r="I22" s="450">
        <v>4</v>
      </c>
      <c r="J22" s="450"/>
      <c r="K22" s="451" t="s">
        <v>855</v>
      </c>
      <c r="L22" s="465">
        <v>2020051290062</v>
      </c>
      <c r="M22" s="450">
        <v>2</v>
      </c>
      <c r="N22" s="450">
        <v>11222</v>
      </c>
      <c r="O22" s="451" t="s">
        <v>858</v>
      </c>
      <c r="P22" s="450" t="s">
        <v>50</v>
      </c>
      <c r="Q22" s="450">
        <v>4</v>
      </c>
      <c r="R22" s="450" t="s">
        <v>51</v>
      </c>
      <c r="S22" s="468">
        <v>1</v>
      </c>
      <c r="T22" s="451" t="s">
        <v>818</v>
      </c>
      <c r="U22" s="464" t="s">
        <v>984</v>
      </c>
      <c r="V22" s="450" t="s">
        <v>819</v>
      </c>
      <c r="W22" s="454">
        <v>4</v>
      </c>
      <c r="X22" s="456" t="s">
        <v>820</v>
      </c>
      <c r="Y22" s="454">
        <v>1</v>
      </c>
      <c r="Z22" s="454">
        <v>0</v>
      </c>
      <c r="AA22" s="457">
        <v>1</v>
      </c>
      <c r="AB22" s="457">
        <v>1</v>
      </c>
      <c r="AC22" s="457">
        <v>1</v>
      </c>
      <c r="AD22" s="458">
        <v>0</v>
      </c>
      <c r="AE22" s="458">
        <v>0</v>
      </c>
      <c r="AF22" s="58">
        <v>21720000</v>
      </c>
      <c r="AG22" s="444" t="s">
        <v>221</v>
      </c>
      <c r="AH22" s="285" t="s">
        <v>155</v>
      </c>
      <c r="AI22" s="459"/>
      <c r="AJ22" s="460"/>
    </row>
    <row r="23" spans="1:36" s="264" customFormat="1" ht="67.5" x14ac:dyDescent="0.25">
      <c r="A23" s="450">
        <v>1</v>
      </c>
      <c r="B23" s="451" t="s">
        <v>44</v>
      </c>
      <c r="C23" s="450">
        <v>12</v>
      </c>
      <c r="D23" s="450" t="s">
        <v>862</v>
      </c>
      <c r="E23" s="451" t="s">
        <v>64</v>
      </c>
      <c r="F23" s="450">
        <v>1</v>
      </c>
      <c r="G23" s="450" t="s">
        <v>863</v>
      </c>
      <c r="H23" s="452" t="s">
        <v>815</v>
      </c>
      <c r="I23" s="450">
        <v>4</v>
      </c>
      <c r="J23" s="450"/>
      <c r="K23" s="451" t="s">
        <v>855</v>
      </c>
      <c r="L23" s="465">
        <v>2020051290062</v>
      </c>
      <c r="M23" s="450">
        <v>2</v>
      </c>
      <c r="N23" s="450">
        <v>11222</v>
      </c>
      <c r="O23" s="451" t="s">
        <v>858</v>
      </c>
      <c r="P23" s="450" t="s">
        <v>50</v>
      </c>
      <c r="Q23" s="450">
        <v>4</v>
      </c>
      <c r="R23" s="450" t="s">
        <v>51</v>
      </c>
      <c r="S23" s="468">
        <v>1</v>
      </c>
      <c r="T23" s="451" t="s">
        <v>818</v>
      </c>
      <c r="U23" s="455" t="s">
        <v>864</v>
      </c>
      <c r="V23" s="450" t="s">
        <v>828</v>
      </c>
      <c r="W23" s="466">
        <v>1</v>
      </c>
      <c r="X23" s="466" t="s">
        <v>190</v>
      </c>
      <c r="Y23" s="466">
        <v>0.25</v>
      </c>
      <c r="Z23" s="466">
        <v>0</v>
      </c>
      <c r="AA23" s="466">
        <v>0.5</v>
      </c>
      <c r="AB23" s="466">
        <v>0.75</v>
      </c>
      <c r="AC23" s="466">
        <v>1</v>
      </c>
      <c r="AD23" s="458">
        <v>0</v>
      </c>
      <c r="AE23" s="458">
        <v>0</v>
      </c>
      <c r="AF23" s="58">
        <v>21720000</v>
      </c>
      <c r="AG23" s="444" t="s">
        <v>221</v>
      </c>
      <c r="AH23" s="285" t="s">
        <v>155</v>
      </c>
      <c r="AI23" s="459"/>
      <c r="AJ23" s="460"/>
    </row>
    <row r="24" spans="1:36" s="264" customFormat="1" ht="94.5" x14ac:dyDescent="0.25">
      <c r="A24" s="450">
        <v>1</v>
      </c>
      <c r="B24" s="451" t="s">
        <v>44</v>
      </c>
      <c r="C24" s="450">
        <v>12</v>
      </c>
      <c r="D24" s="450" t="s">
        <v>865</v>
      </c>
      <c r="E24" s="451" t="s">
        <v>64</v>
      </c>
      <c r="F24" s="450">
        <v>1</v>
      </c>
      <c r="G24" s="450" t="s">
        <v>866</v>
      </c>
      <c r="H24" s="452" t="s">
        <v>815</v>
      </c>
      <c r="I24" s="450">
        <v>9</v>
      </c>
      <c r="J24" s="450"/>
      <c r="K24" s="451" t="s">
        <v>855</v>
      </c>
      <c r="L24" s="465">
        <v>2020051290062</v>
      </c>
      <c r="M24" s="450">
        <v>4</v>
      </c>
      <c r="N24" s="450">
        <v>11224</v>
      </c>
      <c r="O24" s="451" t="s">
        <v>867</v>
      </c>
      <c r="P24" s="450" t="s">
        <v>50</v>
      </c>
      <c r="Q24" s="450">
        <v>4</v>
      </c>
      <c r="R24" s="450" t="s">
        <v>51</v>
      </c>
      <c r="S24" s="468">
        <v>1</v>
      </c>
      <c r="T24" s="451" t="s">
        <v>818</v>
      </c>
      <c r="U24" s="464" t="s">
        <v>868</v>
      </c>
      <c r="V24" s="450" t="s">
        <v>828</v>
      </c>
      <c r="W24" s="466">
        <v>1</v>
      </c>
      <c r="X24" s="466" t="s">
        <v>190</v>
      </c>
      <c r="Y24" s="466">
        <v>0.25</v>
      </c>
      <c r="Z24" s="466">
        <v>0</v>
      </c>
      <c r="AA24" s="466">
        <v>0.5</v>
      </c>
      <c r="AB24" s="466">
        <v>0.75</v>
      </c>
      <c r="AC24" s="466">
        <v>1</v>
      </c>
      <c r="AD24" s="458">
        <v>0</v>
      </c>
      <c r="AE24" s="458">
        <v>0</v>
      </c>
      <c r="AF24" s="58">
        <v>21720000</v>
      </c>
      <c r="AG24" s="444" t="s">
        <v>221</v>
      </c>
      <c r="AH24" s="285" t="s">
        <v>155</v>
      </c>
      <c r="AI24" s="459"/>
      <c r="AJ24" s="460"/>
    </row>
    <row r="25" spans="1:36" s="264" customFormat="1" ht="54" x14ac:dyDescent="0.25">
      <c r="A25" s="450">
        <v>1</v>
      </c>
      <c r="B25" s="451" t="s">
        <v>44</v>
      </c>
      <c r="C25" s="450">
        <v>12</v>
      </c>
      <c r="D25" s="450" t="s">
        <v>869</v>
      </c>
      <c r="E25" s="451" t="s">
        <v>64</v>
      </c>
      <c r="F25" s="450">
        <v>1</v>
      </c>
      <c r="G25" s="450" t="s">
        <v>870</v>
      </c>
      <c r="H25" s="452" t="s">
        <v>815</v>
      </c>
      <c r="I25" s="450">
        <v>9</v>
      </c>
      <c r="J25" s="450"/>
      <c r="K25" s="451" t="s">
        <v>855</v>
      </c>
      <c r="L25" s="465">
        <v>2020051290062</v>
      </c>
      <c r="M25" s="450">
        <v>4</v>
      </c>
      <c r="N25" s="450">
        <v>11224</v>
      </c>
      <c r="O25" s="451" t="s">
        <v>867</v>
      </c>
      <c r="P25" s="450" t="s">
        <v>50</v>
      </c>
      <c r="Q25" s="450">
        <v>4</v>
      </c>
      <c r="R25" s="450" t="s">
        <v>51</v>
      </c>
      <c r="S25" s="468">
        <v>1</v>
      </c>
      <c r="T25" s="451" t="s">
        <v>818</v>
      </c>
      <c r="U25" s="464" t="s">
        <v>871</v>
      </c>
      <c r="V25" s="450" t="s">
        <v>819</v>
      </c>
      <c r="W25" s="454">
        <v>1</v>
      </c>
      <c r="X25" s="456" t="s">
        <v>172</v>
      </c>
      <c r="Y25" s="454">
        <v>0</v>
      </c>
      <c r="Z25" s="454">
        <v>0</v>
      </c>
      <c r="AA25" s="457">
        <v>0</v>
      </c>
      <c r="AB25" s="457">
        <v>1</v>
      </c>
      <c r="AC25" s="457">
        <v>0</v>
      </c>
      <c r="AD25" s="458">
        <v>0</v>
      </c>
      <c r="AE25" s="458">
        <v>0</v>
      </c>
      <c r="AF25" s="58">
        <v>21720000</v>
      </c>
      <c r="AG25" s="444" t="s">
        <v>221</v>
      </c>
      <c r="AH25" s="285" t="s">
        <v>155</v>
      </c>
      <c r="AI25" s="459"/>
      <c r="AJ25" s="460"/>
    </row>
    <row r="26" spans="1:36" s="264" customFormat="1" ht="54" x14ac:dyDescent="0.25">
      <c r="A26" s="450">
        <v>1</v>
      </c>
      <c r="B26" s="451" t="s">
        <v>44</v>
      </c>
      <c r="C26" s="450">
        <v>12</v>
      </c>
      <c r="D26" s="450" t="s">
        <v>874</v>
      </c>
      <c r="E26" s="451" t="s">
        <v>64</v>
      </c>
      <c r="F26" s="450">
        <v>1</v>
      </c>
      <c r="G26" s="450" t="s">
        <v>875</v>
      </c>
      <c r="H26" s="452" t="s">
        <v>815</v>
      </c>
      <c r="I26" s="450">
        <v>9</v>
      </c>
      <c r="J26" s="450"/>
      <c r="K26" s="451" t="s">
        <v>872</v>
      </c>
      <c r="L26" s="465">
        <v>2020051290059</v>
      </c>
      <c r="M26" s="450">
        <v>2</v>
      </c>
      <c r="N26" s="450">
        <v>11232</v>
      </c>
      <c r="O26" s="451" t="s">
        <v>873</v>
      </c>
      <c r="P26" s="450" t="s">
        <v>50</v>
      </c>
      <c r="Q26" s="450">
        <v>4</v>
      </c>
      <c r="R26" s="450" t="s">
        <v>51</v>
      </c>
      <c r="S26" s="468">
        <v>1</v>
      </c>
      <c r="T26" s="451" t="s">
        <v>818</v>
      </c>
      <c r="U26" s="464" t="s">
        <v>876</v>
      </c>
      <c r="V26" s="450" t="s">
        <v>819</v>
      </c>
      <c r="W26" s="454">
        <v>1</v>
      </c>
      <c r="X26" s="456" t="s">
        <v>190</v>
      </c>
      <c r="Y26" s="454">
        <v>0</v>
      </c>
      <c r="Z26" s="454">
        <v>0</v>
      </c>
      <c r="AA26" s="457">
        <v>1</v>
      </c>
      <c r="AB26" s="457">
        <v>0</v>
      </c>
      <c r="AC26" s="457">
        <v>0</v>
      </c>
      <c r="AD26" s="458">
        <v>0</v>
      </c>
      <c r="AE26" s="458">
        <v>0</v>
      </c>
      <c r="AF26" s="443">
        <v>37100000</v>
      </c>
      <c r="AG26" s="444" t="s">
        <v>291</v>
      </c>
      <c r="AH26" s="469" t="s">
        <v>960</v>
      </c>
      <c r="AI26" s="459"/>
      <c r="AJ26" s="461"/>
    </row>
    <row r="27" spans="1:36" s="264" customFormat="1" ht="67.5" x14ac:dyDescent="0.25">
      <c r="A27" s="450">
        <v>1</v>
      </c>
      <c r="B27" s="451" t="s">
        <v>44</v>
      </c>
      <c r="C27" s="450">
        <v>12</v>
      </c>
      <c r="D27" s="450" t="s">
        <v>877</v>
      </c>
      <c r="E27" s="451" t="s">
        <v>64</v>
      </c>
      <c r="F27" s="450">
        <v>1</v>
      </c>
      <c r="G27" s="450" t="s">
        <v>878</v>
      </c>
      <c r="H27" s="452" t="s">
        <v>815</v>
      </c>
      <c r="I27" s="450">
        <v>9</v>
      </c>
      <c r="J27" s="450"/>
      <c r="K27" s="451" t="s">
        <v>872</v>
      </c>
      <c r="L27" s="465">
        <v>2020051290059</v>
      </c>
      <c r="M27" s="450">
        <v>2</v>
      </c>
      <c r="N27" s="450">
        <v>11232</v>
      </c>
      <c r="O27" s="451" t="s">
        <v>873</v>
      </c>
      <c r="P27" s="450" t="s">
        <v>50</v>
      </c>
      <c r="Q27" s="450">
        <v>4</v>
      </c>
      <c r="R27" s="450" t="s">
        <v>51</v>
      </c>
      <c r="S27" s="468">
        <v>1</v>
      </c>
      <c r="T27" s="451" t="s">
        <v>818</v>
      </c>
      <c r="U27" s="464" t="s">
        <v>879</v>
      </c>
      <c r="V27" s="450" t="s">
        <v>819</v>
      </c>
      <c r="W27" s="454">
        <v>1</v>
      </c>
      <c r="X27" s="456" t="s">
        <v>190</v>
      </c>
      <c r="Y27" s="454">
        <v>0</v>
      </c>
      <c r="Z27" s="454">
        <v>0</v>
      </c>
      <c r="AA27" s="457">
        <v>0</v>
      </c>
      <c r="AB27" s="457">
        <v>1</v>
      </c>
      <c r="AC27" s="457">
        <v>0</v>
      </c>
      <c r="AD27" s="458">
        <v>0</v>
      </c>
      <c r="AE27" s="458">
        <v>0</v>
      </c>
      <c r="AF27" s="443">
        <v>117400000</v>
      </c>
      <c r="AG27" s="444" t="s">
        <v>196</v>
      </c>
      <c r="AH27" s="469" t="s">
        <v>155</v>
      </c>
      <c r="AI27" s="459"/>
      <c r="AJ27" s="460"/>
    </row>
    <row r="28" spans="1:36" s="264" customFormat="1" ht="57" x14ac:dyDescent="0.25">
      <c r="A28" s="450">
        <v>1</v>
      </c>
      <c r="B28" s="451" t="s">
        <v>44</v>
      </c>
      <c r="C28" s="450">
        <v>12</v>
      </c>
      <c r="D28" s="450" t="s">
        <v>880</v>
      </c>
      <c r="E28" s="451" t="s">
        <v>64</v>
      </c>
      <c r="F28" s="450">
        <v>1</v>
      </c>
      <c r="G28" s="450" t="s">
        <v>881</v>
      </c>
      <c r="H28" s="452" t="s">
        <v>815</v>
      </c>
      <c r="I28" s="450">
        <v>9</v>
      </c>
      <c r="J28" s="450"/>
      <c r="K28" s="51" t="s">
        <v>882</v>
      </c>
      <c r="L28" s="64">
        <v>2020051290061</v>
      </c>
      <c r="M28" s="450">
        <v>1</v>
      </c>
      <c r="N28" s="450">
        <v>11241</v>
      </c>
      <c r="O28" s="51" t="s">
        <v>883</v>
      </c>
      <c r="P28" s="52" t="s">
        <v>210</v>
      </c>
      <c r="Q28" s="52">
        <v>50</v>
      </c>
      <c r="R28" s="52" t="s">
        <v>324</v>
      </c>
      <c r="S28" s="470">
        <v>35</v>
      </c>
      <c r="T28" s="51" t="s">
        <v>818</v>
      </c>
      <c r="U28" s="471" t="s">
        <v>884</v>
      </c>
      <c r="V28" s="52" t="s">
        <v>210</v>
      </c>
      <c r="W28" s="61">
        <v>1</v>
      </c>
      <c r="X28" s="61" t="s">
        <v>210</v>
      </c>
      <c r="Y28" s="61">
        <v>0.1</v>
      </c>
      <c r="Z28" s="61">
        <v>0</v>
      </c>
      <c r="AA28" s="61">
        <v>0.25</v>
      </c>
      <c r="AB28" s="61">
        <v>0.55000000000000004</v>
      </c>
      <c r="AC28" s="61">
        <v>1</v>
      </c>
      <c r="AD28" s="458">
        <v>0</v>
      </c>
      <c r="AE28" s="458">
        <v>0</v>
      </c>
      <c r="AF28" s="443">
        <v>35350000</v>
      </c>
      <c r="AG28" s="444" t="s">
        <v>227</v>
      </c>
      <c r="AH28" s="285" t="s">
        <v>960</v>
      </c>
      <c r="AI28" s="459"/>
      <c r="AJ28" s="460"/>
    </row>
    <row r="29" spans="1:36" s="264" customFormat="1" ht="71.25" x14ac:dyDescent="0.25">
      <c r="A29" s="450">
        <v>1</v>
      </c>
      <c r="B29" s="451" t="s">
        <v>44</v>
      </c>
      <c r="C29" s="450">
        <v>12</v>
      </c>
      <c r="D29" s="450" t="s">
        <v>215</v>
      </c>
      <c r="E29" s="451" t="s">
        <v>64</v>
      </c>
      <c r="F29" s="450">
        <v>1</v>
      </c>
      <c r="G29" s="450" t="s">
        <v>885</v>
      </c>
      <c r="H29" s="452" t="s">
        <v>815</v>
      </c>
      <c r="I29" s="450">
        <v>9</v>
      </c>
      <c r="J29" s="450"/>
      <c r="K29" s="51" t="s">
        <v>882</v>
      </c>
      <c r="L29" s="64">
        <v>2020051290061</v>
      </c>
      <c r="M29" s="450">
        <v>1</v>
      </c>
      <c r="N29" s="450">
        <v>11241</v>
      </c>
      <c r="O29" s="51" t="s">
        <v>883</v>
      </c>
      <c r="P29" s="52" t="s">
        <v>210</v>
      </c>
      <c r="Q29" s="52">
        <v>50</v>
      </c>
      <c r="R29" s="52" t="s">
        <v>324</v>
      </c>
      <c r="S29" s="470">
        <v>35</v>
      </c>
      <c r="T29" s="51" t="s">
        <v>818</v>
      </c>
      <c r="U29" s="471" t="s">
        <v>980</v>
      </c>
      <c r="V29" s="52" t="s">
        <v>330</v>
      </c>
      <c r="W29" s="53">
        <v>4</v>
      </c>
      <c r="X29" s="282" t="s">
        <v>172</v>
      </c>
      <c r="Y29" s="53">
        <v>1</v>
      </c>
      <c r="Z29" s="53">
        <v>0</v>
      </c>
      <c r="AA29" s="338">
        <v>1</v>
      </c>
      <c r="AB29" s="338">
        <v>1</v>
      </c>
      <c r="AC29" s="338">
        <v>1</v>
      </c>
      <c r="AD29" s="458">
        <v>0</v>
      </c>
      <c r="AE29" s="458">
        <v>0</v>
      </c>
      <c r="AF29" s="443">
        <v>13000000</v>
      </c>
      <c r="AG29" s="444" t="s">
        <v>318</v>
      </c>
      <c r="AH29" s="285" t="s">
        <v>960</v>
      </c>
      <c r="AI29" s="459"/>
      <c r="AJ29" s="460"/>
    </row>
    <row r="30" spans="1:36" s="264" customFormat="1" ht="71.25" x14ac:dyDescent="0.25">
      <c r="A30" s="450">
        <v>1</v>
      </c>
      <c r="B30" s="451" t="s">
        <v>44</v>
      </c>
      <c r="C30" s="450">
        <v>12</v>
      </c>
      <c r="D30" s="450" t="s">
        <v>886</v>
      </c>
      <c r="E30" s="451" t="s">
        <v>64</v>
      </c>
      <c r="F30" s="450">
        <v>1</v>
      </c>
      <c r="G30" s="450" t="s">
        <v>887</v>
      </c>
      <c r="H30" s="452" t="s">
        <v>815</v>
      </c>
      <c r="I30" s="450">
        <v>9</v>
      </c>
      <c r="J30" s="450"/>
      <c r="K30" s="51" t="s">
        <v>882</v>
      </c>
      <c r="L30" s="64">
        <v>2020051290061</v>
      </c>
      <c r="M30" s="450">
        <v>3</v>
      </c>
      <c r="N30" s="450">
        <v>11243</v>
      </c>
      <c r="O30" s="51" t="s">
        <v>888</v>
      </c>
      <c r="P30" s="52" t="s">
        <v>50</v>
      </c>
      <c r="Q30" s="52">
        <v>20</v>
      </c>
      <c r="R30" s="60" t="s">
        <v>51</v>
      </c>
      <c r="S30" s="470">
        <v>5</v>
      </c>
      <c r="T30" s="51" t="s">
        <v>818</v>
      </c>
      <c r="U30" s="471" t="s">
        <v>983</v>
      </c>
      <c r="V30" s="52" t="s">
        <v>330</v>
      </c>
      <c r="W30" s="53">
        <v>1</v>
      </c>
      <c r="X30" s="282" t="s">
        <v>190</v>
      </c>
      <c r="Y30" s="53">
        <v>0</v>
      </c>
      <c r="Z30" s="53">
        <v>0</v>
      </c>
      <c r="AA30" s="338">
        <v>0</v>
      </c>
      <c r="AB30" s="338">
        <v>0</v>
      </c>
      <c r="AC30" s="338">
        <v>1</v>
      </c>
      <c r="AD30" s="458">
        <v>0</v>
      </c>
      <c r="AE30" s="458">
        <v>0</v>
      </c>
      <c r="AF30" s="443">
        <v>15600000</v>
      </c>
      <c r="AG30" s="444" t="s">
        <v>308</v>
      </c>
      <c r="AH30" s="285" t="s">
        <v>960</v>
      </c>
      <c r="AI30" s="459"/>
      <c r="AJ30" s="460"/>
    </row>
    <row r="31" spans="1:36" s="264" customFormat="1" ht="71.25" x14ac:dyDescent="0.25">
      <c r="A31" s="450">
        <v>1</v>
      </c>
      <c r="B31" s="451" t="s">
        <v>44</v>
      </c>
      <c r="C31" s="450">
        <v>12</v>
      </c>
      <c r="D31" s="450" t="s">
        <v>889</v>
      </c>
      <c r="E31" s="451" t="s">
        <v>64</v>
      </c>
      <c r="F31" s="450">
        <v>1</v>
      </c>
      <c r="G31" s="450" t="s">
        <v>890</v>
      </c>
      <c r="H31" s="452" t="s">
        <v>815</v>
      </c>
      <c r="I31" s="450">
        <v>9</v>
      </c>
      <c r="J31" s="450"/>
      <c r="K31" s="51" t="s">
        <v>882</v>
      </c>
      <c r="L31" s="64">
        <v>2020051290061</v>
      </c>
      <c r="M31" s="450">
        <v>3</v>
      </c>
      <c r="N31" s="450">
        <v>11243</v>
      </c>
      <c r="O31" s="51" t="s">
        <v>888</v>
      </c>
      <c r="P31" s="52" t="s">
        <v>50</v>
      </c>
      <c r="Q31" s="52">
        <v>20</v>
      </c>
      <c r="R31" s="60" t="s">
        <v>51</v>
      </c>
      <c r="S31" s="470">
        <v>5</v>
      </c>
      <c r="T31" s="51" t="s">
        <v>818</v>
      </c>
      <c r="U31" s="471" t="s">
        <v>981</v>
      </c>
      <c r="V31" s="52" t="s">
        <v>330</v>
      </c>
      <c r="W31" s="53">
        <v>1</v>
      </c>
      <c r="X31" s="282" t="s">
        <v>190</v>
      </c>
      <c r="Y31" s="53">
        <v>0</v>
      </c>
      <c r="Z31" s="53">
        <v>0</v>
      </c>
      <c r="AA31" s="338">
        <v>0</v>
      </c>
      <c r="AB31" s="338">
        <v>0</v>
      </c>
      <c r="AC31" s="338">
        <v>1</v>
      </c>
      <c r="AD31" s="458">
        <v>0</v>
      </c>
      <c r="AE31" s="458">
        <v>0</v>
      </c>
      <c r="AF31" s="443">
        <v>28200000</v>
      </c>
      <c r="AG31" s="444" t="s">
        <v>224</v>
      </c>
      <c r="AH31" s="285" t="s">
        <v>960</v>
      </c>
      <c r="AI31" s="459"/>
      <c r="AJ31" s="460"/>
    </row>
    <row r="32" spans="1:36" s="264" customFormat="1" ht="71.25" x14ac:dyDescent="0.25">
      <c r="A32" s="450">
        <v>1</v>
      </c>
      <c r="B32" s="451" t="s">
        <v>44</v>
      </c>
      <c r="C32" s="450">
        <v>12</v>
      </c>
      <c r="D32" s="450" t="s">
        <v>575</v>
      </c>
      <c r="E32" s="451" t="s">
        <v>64</v>
      </c>
      <c r="F32" s="450">
        <v>1</v>
      </c>
      <c r="G32" s="450" t="s">
        <v>891</v>
      </c>
      <c r="H32" s="452" t="s">
        <v>815</v>
      </c>
      <c r="I32" s="450">
        <v>9</v>
      </c>
      <c r="J32" s="450"/>
      <c r="K32" s="51" t="s">
        <v>882</v>
      </c>
      <c r="L32" s="64">
        <v>2020051290061</v>
      </c>
      <c r="M32" s="450">
        <v>3</v>
      </c>
      <c r="N32" s="450">
        <v>11243</v>
      </c>
      <c r="O32" s="51" t="s">
        <v>888</v>
      </c>
      <c r="P32" s="52" t="s">
        <v>50</v>
      </c>
      <c r="Q32" s="52">
        <v>20</v>
      </c>
      <c r="R32" s="60" t="s">
        <v>51</v>
      </c>
      <c r="S32" s="470">
        <v>5</v>
      </c>
      <c r="T32" s="51" t="s">
        <v>818</v>
      </c>
      <c r="U32" s="471" t="s">
        <v>982</v>
      </c>
      <c r="V32" s="52" t="s">
        <v>330</v>
      </c>
      <c r="W32" s="53">
        <v>1</v>
      </c>
      <c r="X32" s="282" t="s">
        <v>190</v>
      </c>
      <c r="Y32" s="53">
        <v>0</v>
      </c>
      <c r="Z32" s="53">
        <v>0</v>
      </c>
      <c r="AA32" s="338">
        <v>0</v>
      </c>
      <c r="AB32" s="338">
        <v>1</v>
      </c>
      <c r="AC32" s="338">
        <v>0</v>
      </c>
      <c r="AD32" s="458">
        <v>0</v>
      </c>
      <c r="AE32" s="458">
        <v>0</v>
      </c>
      <c r="AF32" s="443">
        <v>13000000</v>
      </c>
      <c r="AG32" s="444" t="s">
        <v>318</v>
      </c>
      <c r="AH32" s="285" t="s">
        <v>960</v>
      </c>
      <c r="AI32" s="459"/>
      <c r="AJ32" s="460"/>
    </row>
  </sheetData>
  <autoFilter ref="A8:AJ32"/>
  <mergeCells count="19">
    <mergeCell ref="A7:T7"/>
    <mergeCell ref="U7:AD7"/>
    <mergeCell ref="AF7:AI7"/>
    <mergeCell ref="AJ7:AJ8"/>
    <mergeCell ref="A5:B5"/>
    <mergeCell ref="C5:AJ5"/>
    <mergeCell ref="A6:B6"/>
    <mergeCell ref="C6:G6"/>
    <mergeCell ref="H6:J6"/>
    <mergeCell ref="K6:N6"/>
    <mergeCell ref="P6:T6"/>
    <mergeCell ref="W6:X6"/>
    <mergeCell ref="AA6:AJ6"/>
    <mergeCell ref="A1:B4"/>
    <mergeCell ref="C1:AH4"/>
    <mergeCell ref="AI1:AJ1"/>
    <mergeCell ref="AI2:AJ2"/>
    <mergeCell ref="AI3:AJ3"/>
    <mergeCell ref="AI4:A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1-INFRAEST</vt:lpstr>
      <vt:lpstr>2-SALUD</vt:lpstr>
      <vt:lpstr>3-INDEC</vt:lpstr>
      <vt:lpstr>4-COMUNICACIONES</vt:lpstr>
      <vt:lpstr>5-PLANEACION</vt:lpstr>
      <vt:lpstr>6-HACIENDA</vt:lpstr>
      <vt:lpstr>7-SERV ADM</vt:lpstr>
      <vt:lpstr>8-MOVILIDAD</vt:lpstr>
      <vt:lpstr>9-CI</vt:lpstr>
      <vt:lpstr>10-EDUCACION</vt:lpstr>
      <vt:lpstr>11-MUJER</vt:lpstr>
      <vt:lpstr>12-SEGURIDAD</vt:lpstr>
      <vt:lpstr>13-DESARROLLO</vt:lpstr>
      <vt:lpstr>14-E.S.P</vt:lpstr>
      <vt:lpstr>15-CULTURA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aRendon</dc:creator>
  <cp:lastModifiedBy>Julie Quiroz Pineda</cp:lastModifiedBy>
  <cp:lastPrinted>2024-01-31T17:25:04Z</cp:lastPrinted>
  <dcterms:created xsi:type="dcterms:W3CDTF">2024-01-31T14:44:33Z</dcterms:created>
  <dcterms:modified xsi:type="dcterms:W3CDTF">2024-05-23T17:18:13Z</dcterms:modified>
</cp:coreProperties>
</file>